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2.bin" ContentType="application/vnd.openxmlformats-officedocument.spreadsheetml.printerSettings"/>
  <Override PartName="/xl/tables/tableSingleCells1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k2747\Desktop\棚卸し\2312棚卸\②入力後\"/>
    </mc:Choice>
  </mc:AlternateContent>
  <xr:revisionPtr revIDLastSave="0" documentId="8_{0D5811E2-3255-4838-90D2-4261758C977F}" xr6:coauthVersionLast="47" xr6:coauthVersionMax="47" xr10:uidLastSave="{00000000-0000-0000-0000-000000000000}"/>
  <bookViews>
    <workbookView xWindow="-27960" yWindow="885" windowWidth="27960" windowHeight="15330" activeTab="1" xr2:uid="{81259403-E26A-4DE7-917D-58AA9A916692}"/>
  </bookViews>
  <sheets>
    <sheet name="改定履歴" sheetId="3" r:id="rId1"/>
    <sheet name="Sheet1" sheetId="1" r:id="rId2"/>
    <sheet name="Sheet2" sheetId="5" r:id="rId3"/>
    <sheet name="iE_Setting" sheetId="4" state="veryHidden" r:id="rId4"/>
  </sheets>
  <definedNames>
    <definedName name="_xlnm._FilterDatabase" localSheetId="1" hidden="1">Sheet1!$A$10:$V$10</definedName>
    <definedName name="_xlnm.Print_Area" localSheetId="1">Sheet1!$11:$45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H9" i="1"/>
  <c r="E5" i="1" l="1" a="1"/>
  <c r="E5" i="1" s="1"/>
  <c r="E4" i="1" l="1"/>
  <c r="E7" i="1"/>
  <c r="E6" i="1"/>
  <c r="F2" i="1" l="1"/>
  <c r="N8" i="1" l="1"/>
  <c r="N7" i="1"/>
  <c r="N6" i="1"/>
  <c r="N5" i="1"/>
  <c r="N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<sst xmlns="http://schemas.openxmlformats.org/spreadsheetml/2006/main" count="506" uniqueCount="158">
  <si>
    <t>date</t>
  </si>
  <si>
    <t>VER</t>
  </si>
  <si>
    <t>内容</t>
    <rPh sb="0" eb="2">
      <t>ナイヨウ</t>
    </rPh>
    <phoneticPr fontId="5"/>
  </si>
  <si>
    <t>作業者</t>
    <rPh sb="0" eb="3">
      <t>サギョウシャ</t>
    </rPh>
    <phoneticPr fontId="5"/>
  </si>
  <si>
    <t>1.00</t>
  </si>
  <si>
    <t>新規作成</t>
    <rPh sb="0" eb="2">
      <t>シンキ</t>
    </rPh>
    <rPh sb="2" eb="4">
      <t>サクセイ</t>
    </rPh>
    <phoneticPr fontId="5"/>
  </si>
  <si>
    <t>光永</t>
    <rPh sb="0" eb="2">
      <t>ミツナガ</t>
    </rPh>
    <phoneticPr fontId="5"/>
  </si>
  <si>
    <t>部門</t>
    <rPh sb="0" eb="2">
      <t>ブモン</t>
    </rPh>
    <phoneticPr fontId="1"/>
  </si>
  <si>
    <t>ExtractButton_2</t>
  </si>
  <si>
    <t>Button</t>
  </si>
  <si>
    <t>Placement</t>
  </si>
  <si>
    <t>&lt;?xml version="1.0" encoding="utf-16"?&gt;&lt;ButtonOption xmlns:xsd="http://www.w3.org/2001/XMLSchema" xmlns:xsi="http://www.w3.org/2001/XMLSchema-instance"&gt;&lt;MsgBeforeFlag&gt;false&lt;/MsgBeforeFlag&gt;&lt;MsgBefore /&gt;&lt;MsgAfterFlag&gt;false&lt;/MsgAfterFlag&gt;&lt;MsgAfter /&gt;&lt;CurSheetName /&gt;&lt;CurSheetCol&gt;0&lt;/CurSheetCol&gt;&lt;/ButtonOption&gt;</t>
  </si>
  <si>
    <t>&lt;?xml version="1.0" encoding="utf-16"?&gt;&lt;ButtonOption xmlns:xsd="http://www.w3.org/2001/XMLSchema" xmlns:xsi="http://www.w3.org/2001/XMLSchema-instance"&gt;&lt;MsgBeforeFlag&gt;true&lt;/MsgBeforeFlag&gt;&lt;MsgBefore /&gt;&lt;MsgAfterFlag&gt;true&lt;/MsgAfterFlag&gt;&lt;MsgAfter /&gt;&lt;CurSheetName /&gt;&lt;CurSheetCol&gt;0&lt;/CurSheetCol&gt;&lt;/ButtonOption&gt;</t>
  </si>
  <si>
    <t>検索</t>
  </si>
  <si>
    <t>C000000002</t>
    <phoneticPr fontId="2"/>
  </si>
  <si>
    <t>http://10.6.1.5/EVOLIOWebService/Service.asmx</t>
    <phoneticPr fontId="2"/>
  </si>
  <si>
    <t>幅</t>
    <rPh sb="0" eb="1">
      <t>ハバ</t>
    </rPh>
    <phoneticPr fontId="2"/>
  </si>
  <si>
    <t>材質</t>
    <rPh sb="0" eb="2">
      <t>ザイシツ</t>
    </rPh>
    <phoneticPr fontId="2"/>
  </si>
  <si>
    <t>色調</t>
    <rPh sb="0" eb="2">
      <t>シキチョウ</t>
    </rPh>
    <phoneticPr fontId="1"/>
  </si>
  <si>
    <t>商品</t>
    <rPh sb="0" eb="2">
      <t>ショウヒン</t>
    </rPh>
    <phoneticPr fontId="2"/>
  </si>
  <si>
    <t>色調名</t>
    <rPh sb="0" eb="2">
      <t>シキチョウ</t>
    </rPh>
    <rPh sb="2" eb="3">
      <t>メイ</t>
    </rPh>
    <phoneticPr fontId="2"/>
  </si>
  <si>
    <t>工場</t>
    <rPh sb="0" eb="2">
      <t>コウジョウ</t>
    </rPh>
    <phoneticPr fontId="2"/>
  </si>
  <si>
    <t>板厚</t>
    <rPh sb="0" eb="2">
      <t>イタアツ</t>
    </rPh>
    <phoneticPr fontId="2"/>
  </si>
  <si>
    <t>ロット</t>
    <phoneticPr fontId="2"/>
  </si>
  <si>
    <t>在庫数</t>
    <rPh sb="0" eb="2">
      <t>ザイコ</t>
    </rPh>
    <rPh sb="2" eb="3">
      <t>スウ</t>
    </rPh>
    <phoneticPr fontId="2"/>
  </si>
  <si>
    <t>S_棚卸1</t>
    <phoneticPr fontId="2"/>
  </si>
  <si>
    <t>切替</t>
    <rPh sb="0" eb="2">
      <t>キリカエ</t>
    </rPh>
    <phoneticPr fontId="2"/>
  </si>
  <si>
    <t>1：コイル　2：コイル以外 3:商品指定</t>
    <rPh sb="11" eb="13">
      <t>イガイ</t>
    </rPh>
    <rPh sb="16" eb="18">
      <t>ショウヒン</t>
    </rPh>
    <rPh sb="18" eb="20">
      <t>シテイ</t>
    </rPh>
    <phoneticPr fontId="2"/>
  </si>
  <si>
    <t>実棚数</t>
    <rPh sb="0" eb="1">
      <t>ジツ</t>
    </rPh>
    <rPh sb="1" eb="2">
      <t>タナ</t>
    </rPh>
    <rPh sb="2" eb="3">
      <t>スウ</t>
    </rPh>
    <phoneticPr fontId="2"/>
  </si>
  <si>
    <t>SEQ</t>
    <phoneticPr fontId="2"/>
  </si>
  <si>
    <t>数量</t>
    <rPh sb="0" eb="2">
      <t>スウリョウ</t>
    </rPh>
    <phoneticPr fontId="5"/>
  </si>
  <si>
    <t>備考</t>
    <rPh sb="0" eb="2">
      <t>ビコウ</t>
    </rPh>
    <phoneticPr fontId="5"/>
  </si>
  <si>
    <t>棚卸一覧_3</t>
    <rPh sb="0" eb="2">
      <t>タナオロシ</t>
    </rPh>
    <rPh sb="2" eb="4">
      <t>イチラン</t>
    </rPh>
    <phoneticPr fontId="2"/>
  </si>
  <si>
    <t>&lt;condition&gt;&lt;para name="$倉庫$" sheet="Sheet1" sheetcol="2" cell="E4" /&gt;&lt;para name="$材質$" sheet="Sheet1" sheetcol="2" cell="E6" /&gt;&lt;para name="$色調$" sheet="Sheet1" sheetcol="2" cell="E7" /&gt;&lt;/condition&gt;</t>
    <phoneticPr fontId="2"/>
  </si>
  <si>
    <t>G000000095</t>
    <phoneticPr fontId="2"/>
  </si>
  <si>
    <t>レポート_S_棚卸1のコピー_対応付け</t>
  </si>
  <si>
    <t>レポート_S_棚卸1のコピー</t>
  </si>
  <si>
    <t>0</t>
  </si>
  <si>
    <t>00</t>
  </si>
  <si>
    <t>長さ</t>
    <rPh sb="0" eb="1">
      <t>ナガ</t>
    </rPh>
    <phoneticPr fontId="2"/>
  </si>
  <si>
    <t>OP1</t>
  </si>
  <si>
    <t>OP2</t>
  </si>
  <si>
    <t>ロケーション：</t>
    <phoneticPr fontId="2"/>
  </si>
  <si>
    <t>シール済</t>
    <rPh sb="3" eb="4">
      <t>スミ</t>
    </rPh>
    <phoneticPr fontId="2"/>
  </si>
  <si>
    <t>ロケーション：</t>
  </si>
  <si>
    <t>商品規格</t>
    <rPh sb="0" eb="2">
      <t>ショウヒン</t>
    </rPh>
    <rPh sb="2" eb="4">
      <t>キカク</t>
    </rPh>
    <phoneticPr fontId="2"/>
  </si>
  <si>
    <t>倉庫</t>
    <rPh sb="0" eb="2">
      <t>ソウコ</t>
    </rPh>
    <phoneticPr fontId="2"/>
  </si>
  <si>
    <t>商品名</t>
    <rPh sb="0" eb="3">
      <t>ショウヒンメイ</t>
    </rPh>
    <phoneticPr fontId="2"/>
  </si>
  <si>
    <t>KEY</t>
    <phoneticPr fontId="2"/>
  </si>
  <si>
    <t>&lt;?xml version="1.0" encoding="utf-16"?&gt;&lt;ReportDefine xmlns:xsd="http://www.w3.org/2001/XMLSchema" xmlns:xsi="http://www.w3.org/2001/XMLSchema-instance"&gt;&lt;ReportSheet&gt;Sheet1&lt;/ReportSheet&gt;&lt;ReportSheetCol&gt;2&lt;/ReportSheetCol&gt;&lt;ReportStartCell&gt;$11:$11&lt;/ReportStartCell&gt;&lt;ReportPageRows&gt;0&lt;/ReportPageRows&gt;&lt;ReportAnotherFile&gt;false&lt;/ReportAnotherFile&gt;&lt;ReportFileRequest&gt;false&lt;/ReportFileRequest&gt;&lt;LayoutSheet&gt;Sheet2&lt;/LayoutSheet&gt;&lt;LayoutSheetCol&gt;4&lt;/LayoutSheetCol&gt;&lt;LayoutSheetHidden&gt;false&lt;/LayoutSheetHidden&gt;&lt;ReportHeaderCell /&gt;&lt;ReportHeaderFlag&gt;false&lt;/ReportHeaderFlag&gt;&lt;PageHeaderCell /&gt;&lt;DetailCell&gt;$5:$5&lt;/DetailCell&gt;&lt;DetailCell2&gt;$6:$6&lt;/DetailCell2&gt;&lt;DetailCount&gt;0&lt;/DetailCount&gt;&lt;DetailSpaceFlag&gt;false&lt;/DetailSpaceFlag&gt;&lt;DetailSpaceEven&gt;false&lt;/DetailSpaceEven&gt;&lt;PageFooterCell /&gt;&lt;ReportFooterCell /&gt;&lt;ReportFooterFlag&gt;false&lt;/ReportFooterFlag&gt;&lt;GroupInfo /&gt;&lt;/ReportDefine&gt;</t>
    <phoneticPr fontId="2"/>
  </si>
  <si>
    <t>商品&amp;規格、商品名、規格を追加</t>
    <rPh sb="0" eb="2">
      <t>ショウヒン</t>
    </rPh>
    <rPh sb="3" eb="5">
      <t>キカク</t>
    </rPh>
    <rPh sb="6" eb="8">
      <t>ショウヒン</t>
    </rPh>
    <rPh sb="8" eb="9">
      <t>メイ</t>
    </rPh>
    <rPh sb="10" eb="12">
      <t>キカク</t>
    </rPh>
    <rPh sb="13" eb="15">
      <t>ツイカ</t>
    </rPh>
    <phoneticPr fontId="2"/>
  </si>
  <si>
    <t>光永</t>
    <rPh sb="0" eb="2">
      <t>ミツナガ</t>
    </rPh>
    <phoneticPr fontId="2"/>
  </si>
  <si>
    <t>差異</t>
    <rPh sb="0" eb="2">
      <t>サイ</t>
    </rPh>
    <phoneticPr fontId="2"/>
  </si>
  <si>
    <t>差異</t>
    <rPh sb="0" eb="2">
      <t>サイ</t>
    </rPh>
    <phoneticPr fontId="5"/>
  </si>
  <si>
    <t>豊田</t>
    <rPh sb="0" eb="2">
      <t>トヨダ</t>
    </rPh>
    <phoneticPr fontId="2"/>
  </si>
  <si>
    <t>項目「差異」とフィルタを設定</t>
    <rPh sb="0" eb="2">
      <t>コウモク</t>
    </rPh>
    <rPh sb="3" eb="5">
      <t>サイ</t>
    </rPh>
    <rPh sb="12" eb="14">
      <t>セッテイ</t>
    </rPh>
    <phoneticPr fontId="2"/>
  </si>
  <si>
    <t>CG</t>
  </si>
  <si>
    <t>0.50</t>
  </si>
  <si>
    <t>0.00</t>
  </si>
  <si>
    <t>OA</t>
  </si>
  <si>
    <t>CS</t>
  </si>
  <si>
    <t>GUD1ZEP</t>
  </si>
  <si>
    <t>元旦内樋　落ち葉除けⅢ</t>
  </si>
  <si>
    <t>BKT20.50000K120</t>
  </si>
  <si>
    <t>BKT20 チヨダカラーＧＬＧＥＲ１０／９０２　ＳＨブラック</t>
  </si>
  <si>
    <t>1200</t>
  </si>
  <si>
    <t>GUD1ZEPBKT20.50000K120</t>
  </si>
  <si>
    <t>GUDSZ02</t>
  </si>
  <si>
    <t>元旦内樋　樋本体ⅢＳ</t>
  </si>
  <si>
    <t>BKT20.50000K360</t>
  </si>
  <si>
    <t>3600</t>
  </si>
  <si>
    <t>GUDSZ02BKT20.50000K360</t>
  </si>
  <si>
    <t>BW3V0.50000K360</t>
  </si>
  <si>
    <t>BW3V0 チヨダカラーＧＬ輝きＧＥＲ４０　シャインブラウン</t>
  </si>
  <si>
    <t>GUDSZ02BW3V0.50000K360</t>
  </si>
  <si>
    <t>BW3V0.50000K120</t>
  </si>
  <si>
    <t>GUD1ZEPBW3V0.50000K120</t>
  </si>
  <si>
    <t>0.30</t>
  </si>
  <si>
    <t>1000</t>
  </si>
  <si>
    <t>2400</t>
  </si>
  <si>
    <t>00700</t>
  </si>
  <si>
    <t>00700</t>
    <phoneticPr fontId="2"/>
  </si>
  <si>
    <t>GUDSZE1</t>
  </si>
  <si>
    <t>元旦内樋　背板Ｓ用</t>
  </si>
  <si>
    <t>BKT20.50000K240</t>
  </si>
  <si>
    <t>GUDSZE1BKT20.50000K240</t>
  </si>
  <si>
    <t>GUDSZE4</t>
  </si>
  <si>
    <t>元旦内樋　曲りⅢ（内）Ｓ</t>
  </si>
  <si>
    <t>BKT20.500000000</t>
  </si>
  <si>
    <t>GUDSZE4BKT20.500000000</t>
  </si>
  <si>
    <t>GUDSZE3</t>
  </si>
  <si>
    <t>元旦内樋　曲りⅢ（外）Ｓ</t>
  </si>
  <si>
    <t>GUDSZE3BKT20.500000000</t>
  </si>
  <si>
    <t>GUD1ZE2</t>
  </si>
  <si>
    <t>元旦内樋　止りＳ（左）</t>
  </si>
  <si>
    <t>GUD1ZE2BKT20.500000000</t>
  </si>
  <si>
    <t>GUD1ZE1</t>
  </si>
  <si>
    <t>元旦内樋　止りＳ（右）</t>
  </si>
  <si>
    <t>GUD1ZE1BKT20.500000000</t>
  </si>
  <si>
    <t>GUD1ZEH</t>
  </si>
  <si>
    <t>元旦内樋　止りキャップＳ</t>
  </si>
  <si>
    <t>GUD1ZEHBKT20.500000000</t>
  </si>
  <si>
    <t>GUDSZ02BKT20.50000K240</t>
  </si>
  <si>
    <t>BW3V0.50000K240</t>
  </si>
  <si>
    <t>GUDSZ02BW3V0.50000K240</t>
  </si>
  <si>
    <t>BW3V0.500000000</t>
  </si>
  <si>
    <t>GUD1ZEHBW3V0.500000000</t>
  </si>
  <si>
    <t>GUD1ZE1BW3V0.500000000</t>
  </si>
  <si>
    <t>GUD1ZE2BW3V0.500000000</t>
  </si>
  <si>
    <t>GUDSZE3BW3V0.500000000</t>
  </si>
  <si>
    <t>GUDSZE4BW3V0.500000000</t>
  </si>
  <si>
    <t>GUDSZE1BW3V0.50000K240</t>
  </si>
  <si>
    <t>GLZG0.50000K240</t>
  </si>
  <si>
    <t>GLZG0 チヨダカラーＧＬ輝きＧＥＲ８０　ＳＨグレー</t>
  </si>
  <si>
    <t>GUDSZE1GLZG0.50000K240</t>
  </si>
  <si>
    <t>GLZG0.500000000</t>
  </si>
  <si>
    <t>GUDSZE4GLZG0.500000000</t>
  </si>
  <si>
    <t>GUDSZE3GLZG0.500000000</t>
  </si>
  <si>
    <t>GUD1ZE2GLZG0.500000000</t>
  </si>
  <si>
    <t>GUD1ZE1GLZG0.500000000</t>
  </si>
  <si>
    <t>GUD1ZEHGLZG0.500000000</t>
  </si>
  <si>
    <t>GLZG0.50000K120</t>
  </si>
  <si>
    <t>GUD1ZEPGLZG0.50000K120</t>
  </si>
  <si>
    <t>GUDSZ02GLZG0.50000K240</t>
  </si>
  <si>
    <t>GLZG0.50000K360</t>
  </si>
  <si>
    <t>GUDSZ02GLZG0.50000K360</t>
  </si>
  <si>
    <t>GUDSZE0</t>
  </si>
  <si>
    <t>元旦内樋　ジョイントⅢ　Ｓ</t>
  </si>
  <si>
    <t>BKG30.500000000</t>
  </si>
  <si>
    <t>BKG30 ＢＫＯ－５（黒）ＣＳ</t>
  </si>
  <si>
    <t>GUDSZE0BKG30.500000000</t>
  </si>
  <si>
    <t>GUD1ZEQ</t>
  </si>
  <si>
    <t>元旦内樋　内樋固定金具ＡⅡ</t>
  </si>
  <si>
    <t>NC2700000000000</t>
  </si>
  <si>
    <t>NC270 アルマイトブラック</t>
  </si>
  <si>
    <t>GUD1ZEQNC2700000000000</t>
  </si>
  <si>
    <t>GUD1ZEZ</t>
  </si>
  <si>
    <t>元旦内樋　内樋固定金具ＡⅢ</t>
  </si>
  <si>
    <t>GUD1ZEZNC2700000000000</t>
  </si>
  <si>
    <t>GUD1ZFA</t>
  </si>
  <si>
    <t>元旦内樋　内樋固定金具ＢⅢ</t>
  </si>
  <si>
    <t>GUD1ZFANC2700000000000</t>
  </si>
  <si>
    <t>GUD1ZED</t>
  </si>
  <si>
    <t>元旦内樋　内樋固定金具Ｂ</t>
  </si>
  <si>
    <t>GUD1ZEDNC2700000000000</t>
  </si>
  <si>
    <t>GUD1ZEE</t>
  </si>
  <si>
    <t>元旦内樋　内樋固定金具Ｃ</t>
  </si>
  <si>
    <t>GUD1ZEENC2700000000000</t>
  </si>
  <si>
    <t>GUD1ZEF</t>
  </si>
  <si>
    <t>元旦内樋　内樋固定金具ＢⅡ</t>
  </si>
  <si>
    <t>GUD1ZEFNC2700000000000</t>
  </si>
  <si>
    <t>YAKCO01</t>
  </si>
  <si>
    <t>役物コイル（本）</t>
  </si>
  <si>
    <t>SGF70.30K00K300</t>
  </si>
  <si>
    <t>TI</t>
  </si>
  <si>
    <t>SGF70 ＮＤ２０　ＩＰゴールド（ＷＤ２０）</t>
  </si>
  <si>
    <t>3000</t>
  </si>
  <si>
    <t>YAKCO01SGF70.30K00K300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</si>
</sst>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auto="1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1" applyFill="1" applyBorder="1">
      <alignment vertical="center"/>
    </xf>
    <xf numFmtId="49" fontId="4" fillId="2" borderId="7" xfId="1" applyNumberFormat="1" applyFill="1" applyBorder="1">
      <alignment vertical="center"/>
    </xf>
    <xf numFmtId="0" fontId="4" fillId="2" borderId="3" xfId="1" applyFill="1" applyBorder="1">
      <alignment vertical="center"/>
    </xf>
    <xf numFmtId="0" fontId="4" fillId="2" borderId="7" xfId="1" applyFill="1" applyBorder="1">
      <alignment vertical="center"/>
    </xf>
    <xf numFmtId="0" fontId="6" fillId="0" borderId="0" xfId="0" applyFont="1">
      <alignment vertical="center"/>
    </xf>
    <xf numFmtId="0" fontId="6" fillId="4" borderId="1" xfId="0" applyFont="1" applyFill="1" applyBorder="1">
      <alignment vertical="center"/>
    </xf>
    <xf numFmtId="0" fontId="7" fillId="0" borderId="0" xfId="0" applyFont="1">
      <alignment vertical="center"/>
    </xf>
    <xf numFmtId="0" fontId="6" fillId="5" borderId="0" xfId="0" applyFont="1" applyFill="1">
      <alignment vertical="center"/>
    </xf>
    <xf numFmtId="0" fontId="6" fillId="6" borderId="0" xfId="0" applyFont="1" applyFill="1">
      <alignment vertical="center"/>
    </xf>
    <xf numFmtId="0" fontId="6" fillId="7" borderId="0" xfId="0" applyFont="1" applyFill="1">
      <alignment vertical="center"/>
    </xf>
    <xf numFmtId="14" fontId="6" fillId="7" borderId="0" xfId="0" applyNumberFormat="1" applyFont="1" applyFill="1">
      <alignment vertical="center"/>
    </xf>
    <xf numFmtId="0" fontId="7" fillId="7" borderId="0" xfId="0" applyFont="1" applyFill="1">
      <alignment vertical="center"/>
    </xf>
    <xf numFmtId="0" fontId="8" fillId="7" borderId="0" xfId="0" applyFont="1" applyFill="1">
      <alignment vertical="center"/>
    </xf>
    <xf numFmtId="49" fontId="6" fillId="7" borderId="0" xfId="0" applyNumberFormat="1" applyFont="1" applyFill="1">
      <alignment vertical="center"/>
    </xf>
    <xf numFmtId="49" fontId="6" fillId="3" borderId="1" xfId="0" applyNumberFormat="1" applyFont="1" applyFill="1" applyBorder="1">
      <alignment vertical="center"/>
    </xf>
    <xf numFmtId="49" fontId="6" fillId="4" borderId="1" xfId="0" applyNumberFormat="1" applyFont="1" applyFill="1" applyBorder="1">
      <alignment vertical="center"/>
    </xf>
    <xf numFmtId="0" fontId="7" fillId="0" borderId="8" xfId="0" applyFont="1" applyBorder="1">
      <alignment vertical="center"/>
    </xf>
    <xf numFmtId="0" fontId="6" fillId="9" borderId="0" xfId="0" applyFont="1" applyFill="1">
      <alignment vertical="center"/>
    </xf>
    <xf numFmtId="0" fontId="6" fillId="10" borderId="1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6" fillId="7" borderId="16" xfId="0" applyFont="1" applyFill="1" applyBorder="1">
      <alignment vertical="center"/>
    </xf>
    <xf numFmtId="0" fontId="6" fillId="6" borderId="0" xfId="0" applyFont="1" applyFill="1" applyAlignment="1">
      <alignment horizontal="right" vertical="center"/>
    </xf>
    <xf numFmtId="49" fontId="0" fillId="0" borderId="14" xfId="0" applyNumberFormat="1" applyBorder="1" applyAlignment="1">
      <alignment horizontal="center" vertical="center"/>
    </xf>
    <xf numFmtId="14" fontId="9" fillId="0" borderId="5" xfId="1" applyNumberFormat="1" applyFont="1" applyBorder="1">
      <alignment vertical="center"/>
    </xf>
    <xf numFmtId="49" fontId="9" fillId="0" borderId="4" xfId="1" applyNumberFormat="1" applyFont="1" applyBorder="1">
      <alignment vertical="center"/>
    </xf>
    <xf numFmtId="0" fontId="9" fillId="0" borderId="6" xfId="1" applyFont="1" applyBorder="1">
      <alignment vertical="center"/>
    </xf>
    <xf numFmtId="0" fontId="9" fillId="0" borderId="4" xfId="1" applyFont="1" applyBorder="1">
      <alignment vertical="center"/>
    </xf>
    <xf numFmtId="14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49" fontId="0" fillId="0" borderId="0" xfId="0" applyNumberFormat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8" borderId="20" xfId="0" applyFill="1" applyBorder="1">
      <alignment vertical="center"/>
    </xf>
    <xf numFmtId="0" fontId="0" fillId="8" borderId="21" xfId="0" applyFill="1" applyBorder="1">
      <alignment vertical="center"/>
    </xf>
    <xf numFmtId="0" fontId="0" fillId="8" borderId="22" xfId="0" applyFill="1" applyBorder="1">
      <alignment vertical="center"/>
    </xf>
    <xf numFmtId="0" fontId="0" fillId="8" borderId="23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8" borderId="11" xfId="0" applyFill="1" applyBorder="1">
      <alignment vertical="center"/>
    </xf>
    <xf numFmtId="49" fontId="0" fillId="0" borderId="20" xfId="0" applyNumberFormat="1" applyBorder="1">
      <alignment vertical="center"/>
    </xf>
    <xf numFmtId="0" fontId="0" fillId="8" borderId="12" xfId="0" applyFill="1" applyBorder="1">
      <alignment vertical="center"/>
    </xf>
    <xf numFmtId="49" fontId="0" fillId="0" borderId="21" xfId="0" applyNumberFormat="1" applyBorder="1">
      <alignment vertical="center"/>
    </xf>
    <xf numFmtId="0" fontId="0" fillId="8" borderId="13" xfId="0" applyFill="1" applyBorder="1">
      <alignment vertical="center"/>
    </xf>
    <xf numFmtId="49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8" borderId="15" xfId="0" applyFill="1" applyBorder="1">
      <alignment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</cellXfs>
  <cellStyles count="2">
    <cellStyle name="標準" xfId="0" builtinId="0"/>
    <cellStyle name="標準 2" xfId="1" xr:uid="{3C7AF27E-C81C-4DC4-99CC-C5D20ED5B0AA}"/>
  </cellStyles>
  <dxfs count="2"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FFC000"/>
        </patternFill>
      </fill>
    </dxf>
  </dxfs>
  <tableStyles count="1" defaultTableStyle="TableStyleMedium2" defaultPivotStyle="PivotStyleLight16">
    <tableStyle name="販売" pivot="0" count="2" xr9:uid="{62C502A9-B604-4015-8830-2F7BF287FF4A}">
      <tableStyleElement type="headerRow" dxfId="1"/>
      <tableStyleElement type="firstRowStripe" dxfId="0"/>
    </tableStyle>
  </tableStyles>
  <colors>
    <mruColors>
      <color rgb="FFFF6600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>
      <xs:element name="レポート_S_棚卸1のコピー">
        <xs:complexType>
          <xs:sequence>
            <xs:element minOccurs="0" maxOccurs="1" name="S_棚卸1">
              <xs:complexType>
                <xs:sequence>
                  <xs:element name="KEY" type="xs:string"/>
                  <xs:element name="倉庫コード" type="xs:string"/>
                  <xs:element name="商品コード" type="xs:string"/>
                  <xs:element name="商品略称" type="xs:string"/>
                  <xs:element name="規格コード" type="xs:string"/>
                  <xs:element name="材質" type="xs:string"/>
                  <xs:element name="材質名" type="xs:string"/>
                  <xs:element name="色調" type="xs:string"/>
                  <xs:element name="色調名" type="xs:string"/>
                  <xs:element name="板厚" type="xs:string"/>
                  <xs:element name="幅" type="xs:string"/>
                  <xs:element name="長さ" type="xs:string"/>
                  <xs:element name="オプション1" type="xs:string"/>
                  <xs:element name="オプション1名" type="xs:string"/>
                  <xs:element name="オプション2" type="xs:string"/>
                  <xs:element name="オプション2名" type="xs:string"/>
                  <xs:element name="ロット" type="xs:string"/>
                  <xs:element name="在庫状態" type="xs:string"/>
                  <xs:element name="ステータス" type="xs:string"/>
                  <xs:element name="在庫数" type="xs:decimal"/>
                  <xs:element name="有効在庫数" type="xs:decimal"/>
                  <xs:element name="単位" type="xs:string"/>
                  <xs:element name="SEQ" type="xs:integer"/>
                </xs:sequence>
              </xs:complexType>
            </xs:element>
            <xs:element minOccurs="0" maxOccurs="1" name="変数">
              <xs:complexType>
                <xs:all>
                  <xs:element name="倉庫" type="xs:string"/>
                  <xs:element name="材質" type="xs:string"/>
                  <xs:element name="色調" type="xs:string"/>
                </xs:all>
              </xs:complexType>
            </xs:element>
          </xs:sequence>
        </xs:complexType>
      </xs:element>
    </xs:schema>
  </Schema>
  <Map ID="15" Name="レポート_S_棚卸1のコピー_対応付け" RootElement="レポート_S_棚卸1のコピー" SchemaID="Schema1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1:Sheet1:ExtractButton_2:7a8adb61-b74c-47c3-8d67-5fdf3990718b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1693"/>
  <ax:ocxPr ax:name="Sizel_cy" ax:value="847"/>
  <ax:ocxPr ax:name="IsDynamic" ax:value="-1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180975</xdr:colOff>
          <xdr:row>3</xdr:row>
          <xdr:rowOff>95250</xdr:rowOff>
        </xdr:from>
        <xdr:to>
          <xdr:col>1</xdr:col>
          <xdr:colOff>447675</xdr:colOff>
          <xdr:row>4</xdr:row>
          <xdr:rowOff>171450</xdr:rowOff>
        </xdr:to>
        <xdr:sp macro="" textlink="">
          <xdr:nvSpPr>
            <xdr:cNvPr id="1056" name="_ActiveXWrapper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07519F7-0BEC-A093-4462-23280657C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0" xr6:uid="{8612E71B-7457-49A8-B2D5-34546ED5DFA5}" r="D5" connectionId="0">
    <xmlCellPr id="1" xr6:uid="{1372C6B3-B0D8-4CA7-B4EA-3E175A3A9EC7}" uniqueName="1">
      <xmlPr mapId="15" xpath="/レポート_S_棚卸1のコピー/S_棚卸1/倉庫コード" xmlDataType="string"/>
    </xmlCellPr>
  </singleXmlCell>
  <singleXmlCell id="11" xr6:uid="{40CE79A4-6E7D-4BDF-9B84-04155C6FCD5B}" r="E5" connectionId="0">
    <xmlCellPr id="1" xr6:uid="{12F5E7AF-7FE4-48E1-BE3E-AF55DED8EEB2}" uniqueName="1">
      <xmlPr mapId="15" xpath="/レポート_S_棚卸1のコピー/S_棚卸1/商品コード" xmlDataType="string"/>
    </xmlCellPr>
  </singleXmlCell>
  <singleXmlCell id="12" xr6:uid="{93A8A175-875A-4D81-90BD-83FFF57DB293}" r="F5" connectionId="0">
    <xmlCellPr id="1" xr6:uid="{D3363DC1-83B4-45EE-A0FF-16B72A80753D}" uniqueName="1">
      <xmlPr mapId="15" xpath="/レポート_S_棚卸1のコピー/S_棚卸1/商品略称" xmlDataType="string"/>
    </xmlCellPr>
  </singleXmlCell>
  <singleXmlCell id="13" xr6:uid="{3E3B91BA-2CC7-4F49-B14C-E330163D0953}" r="N5" connectionId="0">
    <xmlCellPr id="1" xr6:uid="{959D5FE5-20F2-4C49-8911-F15018DED97A}" uniqueName="1">
      <xmlPr mapId="15" xpath="/レポート_S_棚卸1のコピー/S_棚卸1/規格コード" xmlDataType="string"/>
    </xmlCellPr>
  </singleXmlCell>
  <singleXmlCell id="14" xr6:uid="{7D1A7346-A30B-413C-90E9-4B2DA018F28D}" r="G5" connectionId="0">
    <xmlCellPr id="1" xr6:uid="{5B3971C2-0A7E-4DB8-89B5-314447F64FC0}" uniqueName="1">
      <xmlPr mapId="15" xpath="/レポート_S_棚卸1のコピー/S_棚卸1/材質" xmlDataType="string"/>
    </xmlCellPr>
  </singleXmlCell>
  <singleXmlCell id="15" xr6:uid="{88B0E7EF-1A36-4B5E-B4F2-86A16ACA0CC0}" r="H5" connectionId="0">
    <xmlCellPr id="1" xr6:uid="{E2EF6A9C-57B8-46F2-8C1A-E475948AAE72}" uniqueName="1">
      <xmlPr mapId="15" xpath="/レポート_S_棚卸1のコピー/S_棚卸1/色調名" xmlDataType="string"/>
    </xmlCellPr>
  </singleXmlCell>
  <singleXmlCell id="16" xr6:uid="{9C1C2803-4748-4E67-81A9-2829CEE4E600}" r="O5" connectionId="0">
    <xmlCellPr id="1" xr6:uid="{A7580A31-587F-4187-8FB9-DE29C1643783}" uniqueName="1">
      <xmlPr mapId="15" xpath="/レポート_S_棚卸1のコピー/S_棚卸1/板厚" xmlDataType="string"/>
    </xmlCellPr>
  </singleXmlCell>
  <singleXmlCell id="17" xr6:uid="{5CBEB7B1-C952-4F20-82E1-E66885DA9193}" r="P5" connectionId="0">
    <xmlCellPr id="1" xr6:uid="{EA876131-89C4-47DA-B130-6E9F2CC5B2E3}" uniqueName="1">
      <xmlPr mapId="15" xpath="/レポート_S_棚卸1のコピー/S_棚卸1/幅" xmlDataType="string"/>
    </xmlCellPr>
  </singleXmlCell>
  <singleXmlCell id="18" xr6:uid="{E5A01F2A-CFB8-4BAC-BCEF-CA724AC50FC8}" r="Q5" connectionId="0">
    <xmlCellPr id="1" xr6:uid="{2F6085CA-1FDA-4BCF-941E-A889DCECFDF1}" uniqueName="1">
      <xmlPr mapId="15" xpath="/レポート_S_棚卸1のコピー/S_棚卸1/長さ" xmlDataType="string"/>
    </xmlCellPr>
  </singleXmlCell>
  <singleXmlCell id="19" xr6:uid="{0C469F9C-B63A-4798-8D55-C9BE73001C16}" r="R5" connectionId="0">
    <xmlCellPr id="1" xr6:uid="{F1306066-4352-4396-A97C-F7309E47CBDF}" uniqueName="1">
      <xmlPr mapId="15" xpath="/レポート_S_棚卸1のコピー/S_棚卸1/オプション1" xmlDataType="string"/>
    </xmlCellPr>
  </singleXmlCell>
  <singleXmlCell id="20" xr6:uid="{0676A5D4-90CE-4E2D-BC4B-9AE8112AACB0}" r="S5" connectionId="0">
    <xmlCellPr id="1" xr6:uid="{5AEFE932-FFE2-4ABA-9710-627DA4BD6353}" uniqueName="1">
      <xmlPr mapId="15" xpath="/レポート_S_棚卸1のコピー/S_棚卸1/オプション2" xmlDataType="string"/>
    </xmlCellPr>
  </singleXmlCell>
  <singleXmlCell id="21" xr6:uid="{5C02820A-0A79-4D2E-ACA4-0791E4B328E2}" r="C5" connectionId="0">
    <xmlCellPr id="1" xr6:uid="{5759CA8D-F6AF-4B63-B689-C0791779FBBB}" uniqueName="1">
      <xmlPr mapId="15" xpath="/レポート_S_棚卸1のコピー/S_棚卸1/ロット" xmlDataType="string"/>
    </xmlCellPr>
  </singleXmlCell>
  <singleXmlCell id="22" xr6:uid="{8627D3BA-F946-46ED-B45C-4C76E8A55720}" r="T5" connectionId="0">
    <xmlCellPr id="1" xr6:uid="{E267D5D4-CFB1-4468-970B-E1D7B71A61AB}" uniqueName="1">
      <xmlPr mapId="15" xpath="/レポート_S_棚卸1のコピー/S_棚卸1/在庫数" xmlDataType="decimal"/>
    </xmlCellPr>
  </singleXmlCell>
  <singleXmlCell id="23" xr6:uid="{9FCCAE47-D244-49A7-87FB-220AF440FCDC}" r="A5" connectionId="0">
    <xmlCellPr id="1" xr6:uid="{F2B6B08D-B8A5-4FBB-B3A7-1B058095AFEB}" uniqueName="1">
      <xmlPr mapId="15" xpath="/レポート_S_棚卸1のコピー/S_棚卸1/SEQ" xmlDataType="integer"/>
    </xmlCellPr>
  </singleXmlCell>
  <singleXmlCell id="24" xr6:uid="{84D4BB95-87D8-4D1B-A5D6-FF66AC824734}" r="B5" connectionId="0">
    <xmlCellPr id="1" xr6:uid="{802BA96B-875C-4C7F-A05B-B701BC042427}" uniqueName="KEY">
      <xmlPr mapId="15" xpath="/レポート_S_棚卸1のコピー/S_棚卸1/KEY" xmlDataType="string"/>
    </xmlCellPr>
  </singleXmlCell>
</singleXmlCel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2A66-3D44-40F7-8A30-4A2BCCAB2D78}">
  <sheetPr codeName="Sheet2"/>
  <dimension ref="B2:J16"/>
  <sheetViews>
    <sheetView showGridLines="0" workbookViewId="0">
      <selection activeCell="G32" sqref="G32"/>
    </sheetView>
  </sheetViews>
  <sheetFormatPr defaultRowHeight="12" x14ac:dyDescent="0.15"/>
  <cols>
    <col min="1" max="1" width="4.5703125" customWidth="1"/>
    <col min="2" max="2" width="11.5703125" bestFit="1" customWidth="1"/>
    <col min="3" max="3" width="5.140625" bestFit="1" customWidth="1"/>
    <col min="4" max="4" width="8.5703125" bestFit="1" customWidth="1"/>
    <col min="10" max="10" width="6.85546875" bestFit="1" customWidth="1"/>
  </cols>
  <sheetData>
    <row r="2" spans="2:10" ht="16.5" thickBot="1" x14ac:dyDescent="0.2">
      <c r="B2" s="2" t="s">
        <v>0</v>
      </c>
      <c r="C2" s="3" t="s">
        <v>1</v>
      </c>
      <c r="D2" s="4" t="s">
        <v>2</v>
      </c>
      <c r="E2" s="4"/>
      <c r="F2" s="4"/>
      <c r="G2" s="4"/>
      <c r="H2" s="4"/>
      <c r="I2" s="4"/>
      <c r="J2" s="5" t="s">
        <v>3</v>
      </c>
    </row>
    <row r="3" spans="2:10" ht="16.5" thickTop="1" x14ac:dyDescent="0.15">
      <c r="B3" s="37">
        <v>44187</v>
      </c>
      <c r="C3" s="38" t="s">
        <v>4</v>
      </c>
      <c r="D3" s="39" t="s">
        <v>5</v>
      </c>
      <c r="E3" s="39"/>
      <c r="F3" s="39"/>
      <c r="G3" s="39"/>
      <c r="H3" s="39"/>
      <c r="I3" s="39"/>
      <c r="J3" s="40" t="s">
        <v>6</v>
      </c>
    </row>
    <row r="4" spans="2:10" ht="16.5" customHeight="1" x14ac:dyDescent="0.15">
      <c r="B4" s="41">
        <v>44252</v>
      </c>
      <c r="C4" s="42">
        <v>1.01</v>
      </c>
      <c r="D4" s="43" t="s">
        <v>50</v>
      </c>
      <c r="E4" s="44"/>
      <c r="F4" s="44"/>
      <c r="G4" s="44"/>
      <c r="H4" s="44"/>
      <c r="I4" s="45"/>
      <c r="J4" s="42" t="s">
        <v>51</v>
      </c>
    </row>
    <row r="5" spans="2:10" ht="16.5" customHeight="1" x14ac:dyDescent="0.15">
      <c r="B5" s="41">
        <v>44313</v>
      </c>
      <c r="C5" s="42">
        <v>1.02</v>
      </c>
      <c r="D5" s="43" t="s">
        <v>55</v>
      </c>
      <c r="E5" s="44"/>
      <c r="F5" s="44"/>
      <c r="G5" s="44"/>
      <c r="H5" s="44"/>
      <c r="I5" s="45"/>
      <c r="J5" s="42" t="s">
        <v>54</v>
      </c>
    </row>
    <row r="6" spans="2:10" ht="16.5" customHeight="1" x14ac:dyDescent="0.15">
      <c r="B6" s="42"/>
      <c r="C6" s="42"/>
      <c r="D6" s="43"/>
      <c r="E6" s="44"/>
      <c r="F6" s="44"/>
      <c r="G6" s="44"/>
      <c r="H6" s="44"/>
      <c r="I6" s="45"/>
      <c r="J6" s="42"/>
    </row>
    <row r="7" spans="2:10" ht="16.5" customHeight="1" x14ac:dyDescent="0.15">
      <c r="B7" s="42"/>
      <c r="C7" s="42"/>
      <c r="D7" s="43"/>
      <c r="E7" s="44"/>
      <c r="F7" s="44"/>
      <c r="G7" s="44"/>
      <c r="H7" s="44"/>
      <c r="I7" s="45"/>
      <c r="J7" s="42"/>
    </row>
    <row r="8" spans="2:10" ht="16.5" customHeight="1" x14ac:dyDescent="0.15">
      <c r="B8" s="42"/>
      <c r="C8" s="42"/>
      <c r="D8" s="43"/>
      <c r="E8" s="44"/>
      <c r="F8" s="44"/>
      <c r="G8" s="44"/>
      <c r="H8" s="44"/>
      <c r="I8" s="45"/>
      <c r="J8" s="42"/>
    </row>
    <row r="9" spans="2:10" ht="16.5" customHeight="1" x14ac:dyDescent="0.15">
      <c r="B9" s="42"/>
      <c r="C9" s="42"/>
      <c r="D9" s="43"/>
      <c r="E9" s="44"/>
      <c r="F9" s="44"/>
      <c r="G9" s="44"/>
      <c r="H9" s="44"/>
      <c r="I9" s="45"/>
      <c r="J9" s="42"/>
    </row>
    <row r="10" spans="2:10" ht="16.5" customHeight="1" x14ac:dyDescent="0.15">
      <c r="B10" s="42"/>
      <c r="C10" s="42"/>
      <c r="D10" s="43"/>
      <c r="E10" s="44"/>
      <c r="F10" s="44"/>
      <c r="G10" s="44"/>
      <c r="H10" s="44"/>
      <c r="I10" s="45"/>
      <c r="J10" s="42"/>
    </row>
    <row r="11" spans="2:10" ht="16.5" customHeight="1" x14ac:dyDescent="0.15">
      <c r="B11" s="42"/>
      <c r="C11" s="42"/>
      <c r="D11" s="43"/>
      <c r="E11" s="44"/>
      <c r="F11" s="44"/>
      <c r="G11" s="44"/>
      <c r="H11" s="44"/>
      <c r="I11" s="45"/>
      <c r="J11" s="42"/>
    </row>
    <row r="12" spans="2:10" ht="16.5" customHeight="1" x14ac:dyDescent="0.15">
      <c r="B12" s="42"/>
      <c r="C12" s="42"/>
      <c r="D12" s="43"/>
      <c r="E12" s="44"/>
      <c r="F12" s="44"/>
      <c r="G12" s="44"/>
      <c r="H12" s="44"/>
      <c r="I12" s="45"/>
      <c r="J12" s="42"/>
    </row>
    <row r="13" spans="2:10" ht="16.5" customHeight="1" x14ac:dyDescent="0.15">
      <c r="B13" s="42"/>
      <c r="C13" s="42"/>
      <c r="D13" s="43"/>
      <c r="E13" s="44"/>
      <c r="F13" s="44"/>
      <c r="G13" s="44"/>
      <c r="H13" s="44"/>
      <c r="I13" s="45"/>
      <c r="J13" s="42"/>
    </row>
    <row r="14" spans="2:10" ht="16.5" customHeight="1" x14ac:dyDescent="0.15">
      <c r="B14" s="42"/>
      <c r="C14" s="42"/>
      <c r="D14" s="43"/>
      <c r="E14" s="44"/>
      <c r="F14" s="44"/>
      <c r="G14" s="44"/>
      <c r="H14" s="44"/>
      <c r="I14" s="45"/>
      <c r="J14" s="42"/>
    </row>
    <row r="15" spans="2:10" ht="16.5" customHeight="1" x14ac:dyDescent="0.15">
      <c r="B15" s="42"/>
      <c r="C15" s="42"/>
      <c r="D15" s="43"/>
      <c r="E15" s="44"/>
      <c r="F15" s="44"/>
      <c r="G15" s="44"/>
      <c r="H15" s="44"/>
      <c r="I15" s="45"/>
      <c r="J15" s="42"/>
    </row>
    <row r="16" spans="2:10" ht="16.5" customHeight="1" x14ac:dyDescent="0.15">
      <c r="B16" s="42"/>
      <c r="C16" s="42"/>
      <c r="D16" s="43"/>
      <c r="E16" s="44"/>
      <c r="F16" s="44"/>
      <c r="G16" s="44"/>
      <c r="H16" s="44"/>
      <c r="I16" s="45"/>
      <c r="J16" s="42"/>
    </row>
  </sheetData>
  <phoneticPr fontId="2"/>
  <pageMargins left="0.7" right="0.7" top="0.75" bottom="0.75" header="0.3" footer="0.3"/>
  <customProperties>
    <customPr name="iE_SheetCol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8036-E068-4514-8788-08BD97B80AF5}">
  <sheetPr codeName="Sheet1"/>
  <dimension ref="A1:Z45"/>
  <sheetViews>
    <sheetView showGridLines="0" tabSelected="1" topLeftCell="L1" zoomScaleNormal="100" workbookViewId="0">
      <pane xSplit="13" ySplit="15" topLeftCell="Y16" activePane="bottomRight" state="frozen"/>
      <selection activeCell="L1" sqref="L1"/>
      <selection pane="topRight" activeCell="Y1" sqref="Y1"/>
      <selection pane="bottomLeft" activeCell="L16" sqref="L16"/>
      <selection pane="bottomRight" activeCell="V12" sqref="V11:V45"/>
    </sheetView>
  </sheetViews>
  <sheetFormatPr defaultRowHeight="12" x14ac:dyDescent="0.15"/>
  <cols>
    <col min="1" max="1" width="5.140625" customWidth="1"/>
    <col min="2" max="2" width="9.42578125" customWidth="1"/>
    <col min="3" max="5" width="11.5703125" customWidth="1"/>
    <col min="6" max="6" width="35" customWidth="1"/>
    <col min="7" max="7" width="9.140625" customWidth="1"/>
    <col min="8" max="8" width="26.140625" customWidth="1"/>
    <col min="9" max="10" width="9.140625" customWidth="1"/>
    <col min="11" max="11" width="4.7109375" customWidth="1"/>
    <col min="12" max="12" width="5.7109375" customWidth="1"/>
    <col min="13" max="13" width="11.140625" customWidth="1"/>
    <col min="14" max="14" width="17.5703125" bestFit="1" customWidth="1"/>
    <col min="15" max="15" width="11.85546875" customWidth="1"/>
  </cols>
  <sheetData>
    <row r="1" spans="1:26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x14ac:dyDescent="0.15">
      <c r="A2" s="6"/>
      <c r="B2" s="1" t="s">
        <v>32</v>
      </c>
      <c r="C2" s="6"/>
      <c r="D2" s="14"/>
      <c r="E2" s="15"/>
      <c r="F2" s="8" t="str">
        <f>IF(E2="","LIKE '%'","between "&amp;TEXT(E2,"'0000!/00!/00'")&amp;" and "&amp;TEXT(E2+1,"'0000!/00!/00'"))</f>
        <v>LIKE '%'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15">
      <c r="A3" s="6"/>
      <c r="B3" s="1"/>
      <c r="C3" s="6"/>
      <c r="D3" s="6"/>
      <c r="E3" s="6"/>
      <c r="F3" s="11"/>
      <c r="G3" s="11"/>
      <c r="H3" s="11"/>
      <c r="I3" s="11"/>
      <c r="J3" s="11"/>
      <c r="K3" s="11"/>
      <c r="L3" s="11"/>
      <c r="M3" s="1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15">
      <c r="A4" s="6"/>
      <c r="B4" s="6"/>
      <c r="C4" s="9" t="s">
        <v>7</v>
      </c>
      <c r="D4" s="16" t="s">
        <v>81</v>
      </c>
      <c r="E4" s="18" t="str">
        <f>IF(D4="ALL"," like '%'"," = '"&amp;D4&amp;"'")</f>
        <v xml:space="preserve"> = '00700'</v>
      </c>
      <c r="F4" s="10"/>
      <c r="G4" s="12"/>
      <c r="H4" s="12"/>
      <c r="I4" s="13"/>
      <c r="J4" s="11"/>
      <c r="K4" s="11"/>
      <c r="L4" s="10"/>
      <c r="M4" s="11"/>
      <c r="N4" s="8" t="str">
        <f>IF(M4="","LIKE '%'","LIKE '%"&amp;M4&amp;"%'")</f>
        <v>LIKE '%'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 x14ac:dyDescent="0.15">
      <c r="A5" s="6"/>
      <c r="B5" s="6"/>
      <c r="C5" s="9" t="s">
        <v>19</v>
      </c>
      <c r="D5" s="7"/>
      <c r="E5" s="18" t="str" cm="1">
        <f t="array" ref="E5">_xlfn.SWITCH(D8,1,IF(D5="","LIKE '%'","like '%"&amp;D5&amp;"%'"),2,IF(D5="","LIKE '%'","NOT LIKE '%"&amp;D5&amp;"%'"),3,IF(D5="","LIKE '%'","LIKE '%"&amp;D5&amp;"%'"))</f>
        <v>LIKE '%'</v>
      </c>
      <c r="F5" s="10"/>
      <c r="G5" s="12"/>
      <c r="H5" s="12"/>
      <c r="I5" s="13"/>
      <c r="J5" s="11"/>
      <c r="K5" s="11"/>
      <c r="L5" s="10"/>
      <c r="M5" s="11"/>
      <c r="N5" s="8" t="str">
        <f>IF(M5="","LIKE '%'","LIKE '%"&amp;M5&amp;"%'")</f>
        <v>LIKE '%'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" customHeight="1" x14ac:dyDescent="0.15">
      <c r="A6" s="6"/>
      <c r="B6" s="6"/>
      <c r="C6" s="9" t="s">
        <v>17</v>
      </c>
      <c r="D6" s="17"/>
      <c r="E6" s="18" t="str">
        <f>IF(D6="","LIKE '%'","LIKE '%"&amp;D6&amp;"%'")</f>
        <v>LIKE '%'</v>
      </c>
      <c r="F6" s="10"/>
      <c r="G6" s="11"/>
      <c r="H6" s="11"/>
      <c r="I6" s="13"/>
      <c r="J6" s="11"/>
      <c r="K6" s="11"/>
      <c r="L6" s="10"/>
      <c r="M6" s="11"/>
      <c r="N6" s="8" t="str">
        <f>IF(M6="","LIKE '%'","LIKE '%"&amp;M6&amp;"%'")</f>
        <v>LIKE '%'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" customHeight="1" thickBot="1" x14ac:dyDescent="0.2">
      <c r="A7" s="6"/>
      <c r="B7" s="6"/>
      <c r="C7" s="9" t="s">
        <v>18</v>
      </c>
      <c r="D7" s="17"/>
      <c r="E7" s="18" t="str">
        <f>IF(D7="","LIKE '%'","LIKE '%"&amp;D7&amp;"%'")</f>
        <v>LIKE '%'</v>
      </c>
      <c r="F7" s="10"/>
      <c r="G7" s="11"/>
      <c r="H7" s="11"/>
      <c r="I7" s="35" t="s">
        <v>44</v>
      </c>
      <c r="J7" s="34"/>
      <c r="K7" s="13"/>
      <c r="L7" s="10"/>
      <c r="M7" s="11"/>
      <c r="N7" s="8" t="str">
        <f>IF(M7="","LIKE '%'","LIKE '%"&amp;M7&amp;"%'")</f>
        <v>LIKE '%'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" customHeight="1" thickTop="1" x14ac:dyDescent="0.15">
      <c r="A8" s="6"/>
      <c r="B8" s="6"/>
      <c r="C8" s="19" t="s">
        <v>26</v>
      </c>
      <c r="D8" s="20">
        <v>1</v>
      </c>
      <c r="E8" s="18" t="s">
        <v>27</v>
      </c>
      <c r="F8" s="10"/>
      <c r="G8" s="11"/>
      <c r="H8" s="13"/>
      <c r="I8" s="10"/>
      <c r="J8" s="11"/>
      <c r="K8" s="13"/>
      <c r="L8" s="10"/>
      <c r="M8" s="11"/>
      <c r="N8" s="8" t="str">
        <f>IF(M8="","LIKE '%'","LIKE '%"&amp;M8&amp;"%'")</f>
        <v>LIKE '%'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 x14ac:dyDescent="0.15">
      <c r="A9" s="6"/>
      <c r="B9" s="11"/>
      <c r="C9" s="35" t="s">
        <v>42</v>
      </c>
      <c r="D9" s="11"/>
      <c r="E9" s="8"/>
      <c r="F9" s="10"/>
      <c r="G9" s="11" t="s">
        <v>43</v>
      </c>
      <c r="H9" s="14">
        <f>MAX(I:I)</f>
        <v>0</v>
      </c>
      <c r="I9" s="10"/>
      <c r="J9" s="11"/>
      <c r="K9" s="13"/>
      <c r="L9" s="10"/>
      <c r="M9" s="11"/>
      <c r="N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100000000000001" customHeight="1" x14ac:dyDescent="0.15">
      <c r="A10">
        <v>1</v>
      </c>
      <c r="B10" s="36"/>
      <c r="C10" s="31" t="s">
        <v>23</v>
      </c>
      <c r="D10" s="31" t="s">
        <v>46</v>
      </c>
      <c r="E10" s="31" t="s">
        <v>19</v>
      </c>
      <c r="F10" s="31" t="s">
        <v>47</v>
      </c>
      <c r="G10" s="31" t="s">
        <v>17</v>
      </c>
      <c r="H10" s="47" t="s">
        <v>20</v>
      </c>
      <c r="I10" s="48"/>
      <c r="J10" s="49"/>
      <c r="K10" s="32" t="s">
        <v>29</v>
      </c>
      <c r="L10" s="32" t="s">
        <v>30</v>
      </c>
      <c r="M10" s="32" t="s">
        <v>31</v>
      </c>
      <c r="N10" s="32" t="s">
        <v>45</v>
      </c>
      <c r="O10" s="31" t="s">
        <v>22</v>
      </c>
      <c r="P10" s="31" t="s">
        <v>16</v>
      </c>
      <c r="Q10" s="32" t="s">
        <v>39</v>
      </c>
      <c r="R10" s="32" t="s">
        <v>40</v>
      </c>
      <c r="S10" s="32" t="s">
        <v>41</v>
      </c>
      <c r="T10" s="32" t="s">
        <v>24</v>
      </c>
      <c r="U10" s="50" t="s">
        <v>28</v>
      </c>
      <c r="V10" s="31" t="s">
        <v>52</v>
      </c>
    </row>
    <row r="11" spans="1:26" ht="18" customHeight="1" x14ac:dyDescent="0.15">
      <c r="A11">
        <v>6</v>
      </c>
      <c r="B11" s="46" t="s">
        <v>98</v>
      </c>
      <c r="C11" s="27"/>
      <c r="D11" s="27" t="s">
        <v>80</v>
      </c>
      <c r="E11" s="27" t="s">
        <v>96</v>
      </c>
      <c r="F11" s="27" t="s">
        <v>97</v>
      </c>
      <c r="G11" s="28" t="s">
        <v>56</v>
      </c>
      <c r="H11" s="29" t="s">
        <v>64</v>
      </c>
      <c r="I11" s="29"/>
      <c r="J11" s="30"/>
      <c r="K11" s="55"/>
      <c r="L11" s="56"/>
      <c r="M11" s="56"/>
      <c r="N11" s="57" t="s">
        <v>88</v>
      </c>
      <c r="O11" s="28" t="s">
        <v>57</v>
      </c>
      <c r="P11" s="28" t="s">
        <v>37</v>
      </c>
      <c r="Q11" s="29" t="s">
        <v>37</v>
      </c>
      <c r="R11" s="27" t="s">
        <v>38</v>
      </c>
      <c r="S11" s="28" t="s">
        <v>38</v>
      </c>
      <c r="T11" s="30">
        <v>13</v>
      </c>
      <c r="U11" s="33">
        <v>13</v>
      </c>
      <c r="V11" s="69">
        <f t="shared" ref="V11:V45" si="0">T11-U11</f>
        <v>0</v>
      </c>
    </row>
    <row r="12" spans="1:26" ht="18" customHeight="1" x14ac:dyDescent="0.15">
      <c r="A12">
        <v>15</v>
      </c>
      <c r="B12" t="s">
        <v>107</v>
      </c>
      <c r="C12" s="51"/>
      <c r="D12" s="51" t="s">
        <v>80</v>
      </c>
      <c r="E12" s="51" t="s">
        <v>96</v>
      </c>
      <c r="F12" s="51" t="s">
        <v>97</v>
      </c>
      <c r="G12" s="52" t="s">
        <v>56</v>
      </c>
      <c r="H12" s="53" t="s">
        <v>73</v>
      </c>
      <c r="I12" s="53"/>
      <c r="J12" s="53"/>
      <c r="K12" s="52"/>
      <c r="L12" s="52"/>
      <c r="M12" s="52"/>
      <c r="N12" s="52" t="s">
        <v>105</v>
      </c>
      <c r="O12" s="52" t="s">
        <v>57</v>
      </c>
      <c r="P12" s="52" t="s">
        <v>37</v>
      </c>
      <c r="Q12" s="53" t="s">
        <v>37</v>
      </c>
      <c r="R12" s="51" t="s">
        <v>38</v>
      </c>
      <c r="S12" s="52" t="s">
        <v>38</v>
      </c>
      <c r="T12" s="53">
        <v>19</v>
      </c>
      <c r="U12" s="54">
        <v>19</v>
      </c>
      <c r="V12" s="52">
        <f t="shared" si="0"/>
        <v>0</v>
      </c>
    </row>
    <row r="13" spans="1:26" ht="18" customHeight="1" x14ac:dyDescent="0.15">
      <c r="A13">
        <v>24</v>
      </c>
      <c r="B13" s="46" t="s">
        <v>119</v>
      </c>
      <c r="C13" s="27"/>
      <c r="D13" s="27" t="s">
        <v>80</v>
      </c>
      <c r="E13" s="27" t="s">
        <v>96</v>
      </c>
      <c r="F13" s="27" t="s">
        <v>97</v>
      </c>
      <c r="G13" s="28" t="s">
        <v>56</v>
      </c>
      <c r="H13" s="29" t="s">
        <v>113</v>
      </c>
      <c r="I13" s="29"/>
      <c r="J13" s="30"/>
      <c r="K13" s="55"/>
      <c r="L13" s="56"/>
      <c r="M13" s="56"/>
      <c r="N13" s="57" t="s">
        <v>115</v>
      </c>
      <c r="O13" s="28" t="s">
        <v>57</v>
      </c>
      <c r="P13" s="28" t="s">
        <v>37</v>
      </c>
      <c r="Q13" s="29" t="s">
        <v>37</v>
      </c>
      <c r="R13" s="27" t="s">
        <v>38</v>
      </c>
      <c r="S13" s="28" t="s">
        <v>38</v>
      </c>
      <c r="T13" s="30">
        <v>16</v>
      </c>
      <c r="U13" s="33">
        <v>16</v>
      </c>
      <c r="V13" s="69">
        <f t="shared" si="0"/>
        <v>0</v>
      </c>
    </row>
    <row r="14" spans="1:26" ht="18" customHeight="1" x14ac:dyDescent="0.15">
      <c r="A14">
        <v>5</v>
      </c>
      <c r="B14" t="s">
        <v>95</v>
      </c>
      <c r="C14" s="51"/>
      <c r="D14" s="51" t="s">
        <v>80</v>
      </c>
      <c r="E14" s="51" t="s">
        <v>93</v>
      </c>
      <c r="F14" s="51" t="s">
        <v>94</v>
      </c>
      <c r="G14" s="52" t="s">
        <v>56</v>
      </c>
      <c r="H14" s="53" t="s">
        <v>64</v>
      </c>
      <c r="I14" s="53"/>
      <c r="J14" s="53"/>
      <c r="K14" s="52"/>
      <c r="L14" s="52"/>
      <c r="M14" s="52"/>
      <c r="N14" s="52" t="s">
        <v>88</v>
      </c>
      <c r="O14" s="52" t="s">
        <v>57</v>
      </c>
      <c r="P14" s="52" t="s">
        <v>37</v>
      </c>
      <c r="Q14" s="53" t="s">
        <v>37</v>
      </c>
      <c r="R14" s="51" t="s">
        <v>38</v>
      </c>
      <c r="S14" s="52" t="s">
        <v>38</v>
      </c>
      <c r="T14" s="53">
        <v>13</v>
      </c>
      <c r="U14" s="54">
        <v>13</v>
      </c>
      <c r="V14" s="52">
        <f t="shared" si="0"/>
        <v>0</v>
      </c>
    </row>
    <row r="15" spans="1:26" ht="18" customHeight="1" x14ac:dyDescent="0.15">
      <c r="A15">
        <v>16</v>
      </c>
      <c r="B15" s="46" t="s">
        <v>108</v>
      </c>
      <c r="C15" s="27"/>
      <c r="D15" s="27" t="s">
        <v>80</v>
      </c>
      <c r="E15" s="27" t="s">
        <v>93</v>
      </c>
      <c r="F15" s="27" t="s">
        <v>94</v>
      </c>
      <c r="G15" s="28" t="s">
        <v>56</v>
      </c>
      <c r="H15" s="29" t="s">
        <v>73</v>
      </c>
      <c r="I15" s="29"/>
      <c r="J15" s="30"/>
      <c r="K15" s="55"/>
      <c r="L15" s="56"/>
      <c r="M15" s="56"/>
      <c r="N15" s="57" t="s">
        <v>105</v>
      </c>
      <c r="O15" s="28" t="s">
        <v>57</v>
      </c>
      <c r="P15" s="28" t="s">
        <v>37</v>
      </c>
      <c r="Q15" s="29" t="s">
        <v>37</v>
      </c>
      <c r="R15" s="27" t="s">
        <v>38</v>
      </c>
      <c r="S15" s="28" t="s">
        <v>38</v>
      </c>
      <c r="T15" s="30">
        <v>19</v>
      </c>
      <c r="U15" s="33">
        <v>19</v>
      </c>
      <c r="V15" s="69">
        <f t="shared" si="0"/>
        <v>0</v>
      </c>
    </row>
    <row r="16" spans="1:26" ht="18" customHeight="1" x14ac:dyDescent="0.15">
      <c r="A16">
        <v>23</v>
      </c>
      <c r="B16" t="s">
        <v>118</v>
      </c>
      <c r="C16" s="51"/>
      <c r="D16" s="51" t="s">
        <v>80</v>
      </c>
      <c r="E16" s="51" t="s">
        <v>93</v>
      </c>
      <c r="F16" s="51" t="s">
        <v>94</v>
      </c>
      <c r="G16" s="52" t="s">
        <v>56</v>
      </c>
      <c r="H16" s="53" t="s">
        <v>113</v>
      </c>
      <c r="I16" s="53"/>
      <c r="J16" s="53"/>
      <c r="K16" s="52"/>
      <c r="L16" s="52"/>
      <c r="M16" s="52"/>
      <c r="N16" s="52" t="s">
        <v>115</v>
      </c>
      <c r="O16" s="52" t="s">
        <v>57</v>
      </c>
      <c r="P16" s="52" t="s">
        <v>37</v>
      </c>
      <c r="Q16" s="53" t="s">
        <v>37</v>
      </c>
      <c r="R16" s="51" t="s">
        <v>38</v>
      </c>
      <c r="S16" s="52" t="s">
        <v>38</v>
      </c>
      <c r="T16" s="53">
        <v>16</v>
      </c>
      <c r="U16" s="54">
        <v>16</v>
      </c>
      <c r="V16" s="52">
        <f t="shared" si="0"/>
        <v>0</v>
      </c>
    </row>
    <row r="17" spans="1:22" ht="18" customHeight="1" x14ac:dyDescent="0.15">
      <c r="A17">
        <v>32</v>
      </c>
      <c r="B17" t="s">
        <v>144</v>
      </c>
      <c r="C17" s="58"/>
      <c r="D17" s="58" t="s">
        <v>80</v>
      </c>
      <c r="E17" s="58" t="s">
        <v>142</v>
      </c>
      <c r="F17" s="58" t="s">
        <v>143</v>
      </c>
      <c r="G17" s="60" t="s">
        <v>59</v>
      </c>
      <c r="H17" s="62" t="s">
        <v>134</v>
      </c>
      <c r="I17" s="62"/>
      <c r="J17" s="62"/>
      <c r="K17" s="60"/>
      <c r="L17" s="58"/>
      <c r="M17" s="58"/>
      <c r="N17" s="58" t="s">
        <v>133</v>
      </c>
      <c r="O17" s="60" t="s">
        <v>58</v>
      </c>
      <c r="P17" s="60" t="s">
        <v>37</v>
      </c>
      <c r="Q17" s="62" t="s">
        <v>37</v>
      </c>
      <c r="R17" s="58" t="s">
        <v>38</v>
      </c>
      <c r="S17" s="60" t="s">
        <v>38</v>
      </c>
      <c r="T17" s="62">
        <v>235</v>
      </c>
      <c r="U17" s="67">
        <v>235</v>
      </c>
      <c r="V17" s="60">
        <f t="shared" si="0"/>
        <v>0</v>
      </c>
    </row>
    <row r="18" spans="1:22" ht="18" customHeight="1" x14ac:dyDescent="0.15">
      <c r="A18">
        <v>33</v>
      </c>
      <c r="B18" s="46" t="s">
        <v>147</v>
      </c>
      <c r="C18" s="59"/>
      <c r="D18" s="59" t="s">
        <v>80</v>
      </c>
      <c r="E18" s="59" t="s">
        <v>145</v>
      </c>
      <c r="F18" s="59" t="s">
        <v>146</v>
      </c>
      <c r="G18" s="61" t="s">
        <v>59</v>
      </c>
      <c r="H18" s="63" t="s">
        <v>134</v>
      </c>
      <c r="I18" s="63"/>
      <c r="J18" s="64"/>
      <c r="K18" s="65"/>
      <c r="L18" s="65"/>
      <c r="M18" s="65"/>
      <c r="N18" s="66" t="s">
        <v>133</v>
      </c>
      <c r="O18" s="61" t="s">
        <v>58</v>
      </c>
      <c r="P18" s="61" t="s">
        <v>37</v>
      </c>
      <c r="Q18" s="63" t="s">
        <v>37</v>
      </c>
      <c r="R18" s="59" t="s">
        <v>38</v>
      </c>
      <c r="S18" s="61" t="s">
        <v>38</v>
      </c>
      <c r="T18" s="64">
        <v>467</v>
      </c>
      <c r="U18" s="68">
        <v>467</v>
      </c>
      <c r="V18" s="70">
        <f t="shared" si="0"/>
        <v>0</v>
      </c>
    </row>
    <row r="19" spans="1:22" ht="18" customHeight="1" x14ac:dyDescent="0.15">
      <c r="A19">
        <v>34</v>
      </c>
      <c r="B19" t="s">
        <v>150</v>
      </c>
      <c r="C19" s="58"/>
      <c r="D19" s="58" t="s">
        <v>80</v>
      </c>
      <c r="E19" s="58" t="s">
        <v>148</v>
      </c>
      <c r="F19" s="58" t="s">
        <v>149</v>
      </c>
      <c r="G19" s="60" t="s">
        <v>59</v>
      </c>
      <c r="H19" s="62" t="s">
        <v>134</v>
      </c>
      <c r="I19" s="62"/>
      <c r="J19" s="62"/>
      <c r="K19" s="60"/>
      <c r="L19" s="58"/>
      <c r="M19" s="58"/>
      <c r="N19" s="58" t="s">
        <v>133</v>
      </c>
      <c r="O19" s="60" t="s">
        <v>58</v>
      </c>
      <c r="P19" s="60" t="s">
        <v>37</v>
      </c>
      <c r="Q19" s="62" t="s">
        <v>37</v>
      </c>
      <c r="R19" s="58" t="s">
        <v>38</v>
      </c>
      <c r="S19" s="60" t="s">
        <v>38</v>
      </c>
      <c r="T19" s="62">
        <v>263</v>
      </c>
      <c r="U19" s="67">
        <v>263</v>
      </c>
      <c r="V19" s="60">
        <f t="shared" si="0"/>
        <v>0</v>
      </c>
    </row>
    <row r="20" spans="1:22" ht="18" customHeight="1" x14ac:dyDescent="0.15">
      <c r="A20">
        <v>7</v>
      </c>
      <c r="B20" t="s">
        <v>101</v>
      </c>
      <c r="C20" s="51"/>
      <c r="D20" s="51" t="s">
        <v>80</v>
      </c>
      <c r="E20" s="51" t="s">
        <v>99</v>
      </c>
      <c r="F20" s="51" t="s">
        <v>100</v>
      </c>
      <c r="G20" s="52" t="s">
        <v>56</v>
      </c>
      <c r="H20" s="53" t="s">
        <v>64</v>
      </c>
      <c r="I20" s="53"/>
      <c r="J20" s="53"/>
      <c r="K20" s="52"/>
      <c r="L20" s="52"/>
      <c r="M20" s="52"/>
      <c r="N20" s="52" t="s">
        <v>88</v>
      </c>
      <c r="O20" s="52" t="s">
        <v>57</v>
      </c>
      <c r="P20" s="52" t="s">
        <v>37</v>
      </c>
      <c r="Q20" s="53" t="s">
        <v>37</v>
      </c>
      <c r="R20" s="51" t="s">
        <v>38</v>
      </c>
      <c r="S20" s="52" t="s">
        <v>38</v>
      </c>
      <c r="T20" s="53">
        <v>26</v>
      </c>
      <c r="U20" s="54">
        <v>26</v>
      </c>
      <c r="V20" s="52">
        <f t="shared" si="0"/>
        <v>0</v>
      </c>
    </row>
    <row r="21" spans="1:22" ht="18" customHeight="1" x14ac:dyDescent="0.15">
      <c r="A21">
        <v>14</v>
      </c>
      <c r="B21" s="46" t="s">
        <v>106</v>
      </c>
      <c r="C21" s="27"/>
      <c r="D21" s="27" t="s">
        <v>80</v>
      </c>
      <c r="E21" s="27" t="s">
        <v>99</v>
      </c>
      <c r="F21" s="27" t="s">
        <v>100</v>
      </c>
      <c r="G21" s="28" t="s">
        <v>56</v>
      </c>
      <c r="H21" s="29" t="s">
        <v>73</v>
      </c>
      <c r="I21" s="29"/>
      <c r="J21" s="30"/>
      <c r="K21" s="55"/>
      <c r="L21" s="56"/>
      <c r="M21" s="56"/>
      <c r="N21" s="57" t="s">
        <v>105</v>
      </c>
      <c r="O21" s="28" t="s">
        <v>57</v>
      </c>
      <c r="P21" s="28" t="s">
        <v>37</v>
      </c>
      <c r="Q21" s="29" t="s">
        <v>37</v>
      </c>
      <c r="R21" s="27" t="s">
        <v>38</v>
      </c>
      <c r="S21" s="28" t="s">
        <v>38</v>
      </c>
      <c r="T21" s="30">
        <v>40</v>
      </c>
      <c r="U21" s="33">
        <v>40</v>
      </c>
      <c r="V21" s="69">
        <f t="shared" si="0"/>
        <v>0</v>
      </c>
    </row>
    <row r="22" spans="1:22" ht="18" customHeight="1" x14ac:dyDescent="0.15">
      <c r="A22">
        <v>25</v>
      </c>
      <c r="B22" t="s">
        <v>120</v>
      </c>
      <c r="C22" s="51"/>
      <c r="D22" s="51" t="s">
        <v>80</v>
      </c>
      <c r="E22" s="51" t="s">
        <v>99</v>
      </c>
      <c r="F22" s="51" t="s">
        <v>100</v>
      </c>
      <c r="G22" s="52" t="s">
        <v>56</v>
      </c>
      <c r="H22" s="53" t="s">
        <v>113</v>
      </c>
      <c r="I22" s="53"/>
      <c r="J22" s="53"/>
      <c r="K22" s="52"/>
      <c r="L22" s="52"/>
      <c r="M22" s="52"/>
      <c r="N22" s="52" t="s">
        <v>115</v>
      </c>
      <c r="O22" s="52" t="s">
        <v>57</v>
      </c>
      <c r="P22" s="52" t="s">
        <v>37</v>
      </c>
      <c r="Q22" s="53" t="s">
        <v>37</v>
      </c>
      <c r="R22" s="51" t="s">
        <v>38</v>
      </c>
      <c r="S22" s="52" t="s">
        <v>38</v>
      </c>
      <c r="T22" s="53">
        <v>36</v>
      </c>
      <c r="U22" s="54">
        <v>36</v>
      </c>
      <c r="V22" s="52">
        <f t="shared" si="0"/>
        <v>0</v>
      </c>
    </row>
    <row r="23" spans="1:22" ht="18" customHeight="1" x14ac:dyDescent="0.15">
      <c r="A23">
        <v>8</v>
      </c>
      <c r="B23" s="46" t="s">
        <v>66</v>
      </c>
      <c r="C23" s="27"/>
      <c r="D23" s="27" t="s">
        <v>80</v>
      </c>
      <c r="E23" s="27" t="s">
        <v>61</v>
      </c>
      <c r="F23" s="27" t="s">
        <v>62</v>
      </c>
      <c r="G23" s="28" t="s">
        <v>56</v>
      </c>
      <c r="H23" s="29" t="s">
        <v>64</v>
      </c>
      <c r="I23" s="29"/>
      <c r="J23" s="30"/>
      <c r="K23" s="55"/>
      <c r="L23" s="56"/>
      <c r="M23" s="56"/>
      <c r="N23" s="57" t="s">
        <v>63</v>
      </c>
      <c r="O23" s="28" t="s">
        <v>57</v>
      </c>
      <c r="P23" s="28" t="s">
        <v>37</v>
      </c>
      <c r="Q23" s="29" t="s">
        <v>65</v>
      </c>
      <c r="R23" s="27" t="s">
        <v>38</v>
      </c>
      <c r="S23" s="28" t="s">
        <v>38</v>
      </c>
      <c r="T23" s="30">
        <v>63</v>
      </c>
      <c r="U23" s="33">
        <v>63</v>
      </c>
      <c r="V23" s="69">
        <f t="shared" si="0"/>
        <v>0</v>
      </c>
    </row>
    <row r="24" spans="1:22" ht="18" customHeight="1" x14ac:dyDescent="0.15">
      <c r="A24">
        <v>13</v>
      </c>
      <c r="B24" t="s">
        <v>76</v>
      </c>
      <c r="C24" s="51"/>
      <c r="D24" s="51" t="s">
        <v>80</v>
      </c>
      <c r="E24" s="51" t="s">
        <v>61</v>
      </c>
      <c r="F24" s="51" t="s">
        <v>62</v>
      </c>
      <c r="G24" s="52" t="s">
        <v>56</v>
      </c>
      <c r="H24" s="53" t="s">
        <v>73</v>
      </c>
      <c r="I24" s="53"/>
      <c r="J24" s="53"/>
      <c r="K24" s="52"/>
      <c r="L24" s="52"/>
      <c r="M24" s="52"/>
      <c r="N24" s="52" t="s">
        <v>75</v>
      </c>
      <c r="O24" s="52" t="s">
        <v>57</v>
      </c>
      <c r="P24" s="52" t="s">
        <v>37</v>
      </c>
      <c r="Q24" s="53" t="s">
        <v>65</v>
      </c>
      <c r="R24" s="51" t="s">
        <v>38</v>
      </c>
      <c r="S24" s="52" t="s">
        <v>38</v>
      </c>
      <c r="T24" s="53">
        <v>36</v>
      </c>
      <c r="U24" s="54">
        <v>36</v>
      </c>
      <c r="V24" s="52">
        <f t="shared" si="0"/>
        <v>0</v>
      </c>
    </row>
    <row r="25" spans="1:22" ht="18" customHeight="1" x14ac:dyDescent="0.15">
      <c r="A25">
        <v>26</v>
      </c>
      <c r="B25" s="46" t="s">
        <v>122</v>
      </c>
      <c r="C25" s="27"/>
      <c r="D25" s="27" t="s">
        <v>80</v>
      </c>
      <c r="E25" s="27" t="s">
        <v>61</v>
      </c>
      <c r="F25" s="27" t="s">
        <v>62</v>
      </c>
      <c r="G25" s="28" t="s">
        <v>56</v>
      </c>
      <c r="H25" s="29" t="s">
        <v>113</v>
      </c>
      <c r="I25" s="29"/>
      <c r="J25" s="30"/>
      <c r="K25" s="55"/>
      <c r="L25" s="56"/>
      <c r="M25" s="56"/>
      <c r="N25" s="57" t="s">
        <v>121</v>
      </c>
      <c r="O25" s="28" t="s">
        <v>57</v>
      </c>
      <c r="P25" s="28" t="s">
        <v>37</v>
      </c>
      <c r="Q25" s="29" t="s">
        <v>65</v>
      </c>
      <c r="R25" s="27" t="s">
        <v>38</v>
      </c>
      <c r="S25" s="28" t="s">
        <v>38</v>
      </c>
      <c r="T25" s="30">
        <v>32</v>
      </c>
      <c r="U25" s="33">
        <v>32</v>
      </c>
      <c r="V25" s="69">
        <f t="shared" si="0"/>
        <v>0</v>
      </c>
    </row>
    <row r="26" spans="1:22" ht="18" customHeight="1" x14ac:dyDescent="0.15">
      <c r="A26">
        <v>29</v>
      </c>
      <c r="B26" s="46" t="s">
        <v>135</v>
      </c>
      <c r="C26" s="59"/>
      <c r="D26" s="59" t="s">
        <v>80</v>
      </c>
      <c r="E26" s="59" t="s">
        <v>131</v>
      </c>
      <c r="F26" s="59" t="s">
        <v>132</v>
      </c>
      <c r="G26" s="61" t="s">
        <v>59</v>
      </c>
      <c r="H26" s="63" t="s">
        <v>134</v>
      </c>
      <c r="I26" s="63"/>
      <c r="J26" s="64"/>
      <c r="K26" s="65"/>
      <c r="L26" s="65"/>
      <c r="M26" s="65"/>
      <c r="N26" s="66" t="s">
        <v>133</v>
      </c>
      <c r="O26" s="61" t="s">
        <v>58</v>
      </c>
      <c r="P26" s="61" t="s">
        <v>37</v>
      </c>
      <c r="Q26" s="63" t="s">
        <v>37</v>
      </c>
      <c r="R26" s="59" t="s">
        <v>38</v>
      </c>
      <c r="S26" s="61" t="s">
        <v>38</v>
      </c>
      <c r="T26" s="64">
        <v>392</v>
      </c>
      <c r="U26" s="68">
        <v>392</v>
      </c>
      <c r="V26" s="70">
        <f t="shared" si="0"/>
        <v>0</v>
      </c>
    </row>
    <row r="27" spans="1:22" ht="18" customHeight="1" x14ac:dyDescent="0.15">
      <c r="A27">
        <v>30</v>
      </c>
      <c r="B27" t="s">
        <v>138</v>
      </c>
      <c r="C27" s="58"/>
      <c r="D27" s="58" t="s">
        <v>80</v>
      </c>
      <c r="E27" s="58" t="s">
        <v>136</v>
      </c>
      <c r="F27" s="58" t="s">
        <v>137</v>
      </c>
      <c r="G27" s="60" t="s">
        <v>59</v>
      </c>
      <c r="H27" s="62" t="s">
        <v>134</v>
      </c>
      <c r="I27" s="62"/>
      <c r="J27" s="62"/>
      <c r="K27" s="60"/>
      <c r="L27" s="58"/>
      <c r="M27" s="58"/>
      <c r="N27" s="58" t="s">
        <v>133</v>
      </c>
      <c r="O27" s="60" t="s">
        <v>58</v>
      </c>
      <c r="P27" s="60" t="s">
        <v>37</v>
      </c>
      <c r="Q27" s="62" t="s">
        <v>37</v>
      </c>
      <c r="R27" s="58" t="s">
        <v>38</v>
      </c>
      <c r="S27" s="60" t="s">
        <v>38</v>
      </c>
      <c r="T27" s="62">
        <v>168</v>
      </c>
      <c r="U27" s="67">
        <v>168</v>
      </c>
      <c r="V27" s="60">
        <f t="shared" si="0"/>
        <v>0</v>
      </c>
    </row>
    <row r="28" spans="1:22" ht="18" customHeight="1" x14ac:dyDescent="0.15">
      <c r="A28">
        <v>31</v>
      </c>
      <c r="B28" s="46" t="s">
        <v>141</v>
      </c>
      <c r="C28" s="59"/>
      <c r="D28" s="59" t="s">
        <v>80</v>
      </c>
      <c r="E28" s="59" t="s">
        <v>139</v>
      </c>
      <c r="F28" s="59" t="s">
        <v>140</v>
      </c>
      <c r="G28" s="61" t="s">
        <v>59</v>
      </c>
      <c r="H28" s="63" t="s">
        <v>134</v>
      </c>
      <c r="I28" s="63"/>
      <c r="J28" s="64"/>
      <c r="K28" s="65"/>
      <c r="L28" s="65"/>
      <c r="M28" s="65"/>
      <c r="N28" s="66" t="s">
        <v>133</v>
      </c>
      <c r="O28" s="61" t="s">
        <v>58</v>
      </c>
      <c r="P28" s="61" t="s">
        <v>37</v>
      </c>
      <c r="Q28" s="63" t="s">
        <v>37</v>
      </c>
      <c r="R28" s="59" t="s">
        <v>38</v>
      </c>
      <c r="S28" s="61" t="s">
        <v>38</v>
      </c>
      <c r="T28" s="64">
        <v>168</v>
      </c>
      <c r="U28" s="68">
        <v>168</v>
      </c>
      <c r="V28" s="70">
        <f t="shared" si="0"/>
        <v>0</v>
      </c>
    </row>
    <row r="29" spans="1:22" ht="18" customHeight="1" x14ac:dyDescent="0.15">
      <c r="A29">
        <v>9</v>
      </c>
      <c r="B29" t="s">
        <v>102</v>
      </c>
      <c r="C29" s="58"/>
      <c r="D29" s="58" t="s">
        <v>80</v>
      </c>
      <c r="E29" s="58" t="s">
        <v>67</v>
      </c>
      <c r="F29" s="58" t="s">
        <v>68</v>
      </c>
      <c r="G29" s="60" t="s">
        <v>56</v>
      </c>
      <c r="H29" s="62" t="s">
        <v>64</v>
      </c>
      <c r="I29" s="62"/>
      <c r="J29" s="62"/>
      <c r="K29" s="60"/>
      <c r="L29" s="58"/>
      <c r="M29" s="58"/>
      <c r="N29" s="58" t="s">
        <v>84</v>
      </c>
      <c r="O29" s="60" t="s">
        <v>57</v>
      </c>
      <c r="P29" s="60" t="s">
        <v>37</v>
      </c>
      <c r="Q29" s="62" t="s">
        <v>79</v>
      </c>
      <c r="R29" s="58" t="s">
        <v>38</v>
      </c>
      <c r="S29" s="60" t="s">
        <v>38</v>
      </c>
      <c r="T29" s="62">
        <v>17</v>
      </c>
      <c r="U29" s="67">
        <v>17</v>
      </c>
      <c r="V29" s="60">
        <f t="shared" si="0"/>
        <v>0</v>
      </c>
    </row>
    <row r="30" spans="1:22" ht="18" customHeight="1" x14ac:dyDescent="0.15">
      <c r="A30">
        <v>10</v>
      </c>
      <c r="B30" s="46" t="s">
        <v>71</v>
      </c>
      <c r="C30" s="59"/>
      <c r="D30" s="59" t="s">
        <v>80</v>
      </c>
      <c r="E30" s="59" t="s">
        <v>67</v>
      </c>
      <c r="F30" s="59" t="s">
        <v>68</v>
      </c>
      <c r="G30" s="61" t="s">
        <v>56</v>
      </c>
      <c r="H30" s="63" t="s">
        <v>64</v>
      </c>
      <c r="I30" s="63"/>
      <c r="J30" s="64"/>
      <c r="K30" s="65"/>
      <c r="L30" s="65"/>
      <c r="M30" s="65"/>
      <c r="N30" s="66" t="s">
        <v>69</v>
      </c>
      <c r="O30" s="61" t="s">
        <v>57</v>
      </c>
      <c r="P30" s="61" t="s">
        <v>37</v>
      </c>
      <c r="Q30" s="63" t="s">
        <v>70</v>
      </c>
      <c r="R30" s="59" t="s">
        <v>38</v>
      </c>
      <c r="S30" s="61" t="s">
        <v>38</v>
      </c>
      <c r="T30" s="64">
        <v>15</v>
      </c>
      <c r="U30" s="68">
        <v>15</v>
      </c>
      <c r="V30" s="70">
        <f t="shared" si="0"/>
        <v>0</v>
      </c>
    </row>
    <row r="31" spans="1:22" ht="18" customHeight="1" x14ac:dyDescent="0.15">
      <c r="A31">
        <v>11</v>
      </c>
      <c r="B31" t="s">
        <v>104</v>
      </c>
      <c r="C31" s="58"/>
      <c r="D31" s="58" t="s">
        <v>80</v>
      </c>
      <c r="E31" s="58" t="s">
        <v>67</v>
      </c>
      <c r="F31" s="58" t="s">
        <v>68</v>
      </c>
      <c r="G31" s="60" t="s">
        <v>56</v>
      </c>
      <c r="H31" s="62" t="s">
        <v>73</v>
      </c>
      <c r="I31" s="62"/>
      <c r="J31" s="62"/>
      <c r="K31" s="60"/>
      <c r="L31" s="58"/>
      <c r="M31" s="58"/>
      <c r="N31" s="58" t="s">
        <v>103</v>
      </c>
      <c r="O31" s="60" t="s">
        <v>57</v>
      </c>
      <c r="P31" s="60" t="s">
        <v>37</v>
      </c>
      <c r="Q31" s="62" t="s">
        <v>79</v>
      </c>
      <c r="R31" s="58" t="s">
        <v>38</v>
      </c>
      <c r="S31" s="60" t="s">
        <v>38</v>
      </c>
      <c r="T31" s="62">
        <v>3</v>
      </c>
      <c r="U31" s="67">
        <v>3</v>
      </c>
      <c r="V31" s="60">
        <f t="shared" si="0"/>
        <v>0</v>
      </c>
    </row>
    <row r="32" spans="1:22" ht="18" customHeight="1" x14ac:dyDescent="0.15">
      <c r="A32">
        <v>12</v>
      </c>
      <c r="B32" s="46" t="s">
        <v>74</v>
      </c>
      <c r="C32" s="59"/>
      <c r="D32" s="59" t="s">
        <v>80</v>
      </c>
      <c r="E32" s="59" t="s">
        <v>67</v>
      </c>
      <c r="F32" s="59" t="s">
        <v>68</v>
      </c>
      <c r="G32" s="61" t="s">
        <v>56</v>
      </c>
      <c r="H32" s="63" t="s">
        <v>73</v>
      </c>
      <c r="I32" s="63"/>
      <c r="J32" s="64"/>
      <c r="K32" s="65"/>
      <c r="L32" s="65"/>
      <c r="M32" s="65"/>
      <c r="N32" s="66" t="s">
        <v>72</v>
      </c>
      <c r="O32" s="61" t="s">
        <v>57</v>
      </c>
      <c r="P32" s="61" t="s">
        <v>37</v>
      </c>
      <c r="Q32" s="63" t="s">
        <v>70</v>
      </c>
      <c r="R32" s="59" t="s">
        <v>38</v>
      </c>
      <c r="S32" s="61" t="s">
        <v>38</v>
      </c>
      <c r="T32" s="64">
        <v>8</v>
      </c>
      <c r="U32" s="68">
        <v>8</v>
      </c>
      <c r="V32" s="70">
        <f t="shared" si="0"/>
        <v>0</v>
      </c>
    </row>
    <row r="33" spans="1:22" ht="18" customHeight="1" x14ac:dyDescent="0.15">
      <c r="A33">
        <v>27</v>
      </c>
      <c r="B33" t="s">
        <v>123</v>
      </c>
      <c r="C33" s="58"/>
      <c r="D33" s="58" t="s">
        <v>80</v>
      </c>
      <c r="E33" s="58" t="s">
        <v>67</v>
      </c>
      <c r="F33" s="58" t="s">
        <v>68</v>
      </c>
      <c r="G33" s="60" t="s">
        <v>56</v>
      </c>
      <c r="H33" s="62" t="s">
        <v>113</v>
      </c>
      <c r="I33" s="62"/>
      <c r="J33" s="62"/>
      <c r="K33" s="60"/>
      <c r="L33" s="58"/>
      <c r="M33" s="58"/>
      <c r="N33" s="58" t="s">
        <v>112</v>
      </c>
      <c r="O33" s="60" t="s">
        <v>57</v>
      </c>
      <c r="P33" s="60" t="s">
        <v>37</v>
      </c>
      <c r="Q33" s="62" t="s">
        <v>79</v>
      </c>
      <c r="R33" s="58" t="s">
        <v>38</v>
      </c>
      <c r="S33" s="60" t="s">
        <v>38</v>
      </c>
      <c r="T33" s="62">
        <v>8</v>
      </c>
      <c r="U33" s="67">
        <v>8</v>
      </c>
      <c r="V33" s="60">
        <f t="shared" si="0"/>
        <v>0</v>
      </c>
    </row>
    <row r="34" spans="1:22" ht="18" customHeight="1" x14ac:dyDescent="0.15">
      <c r="A34">
        <v>28</v>
      </c>
      <c r="B34" s="46" t="s">
        <v>125</v>
      </c>
      <c r="C34" s="59"/>
      <c r="D34" s="59" t="s">
        <v>80</v>
      </c>
      <c r="E34" s="59" t="s">
        <v>67</v>
      </c>
      <c r="F34" s="59" t="s">
        <v>68</v>
      </c>
      <c r="G34" s="61" t="s">
        <v>56</v>
      </c>
      <c r="H34" s="63" t="s">
        <v>113</v>
      </c>
      <c r="I34" s="63"/>
      <c r="J34" s="64"/>
      <c r="K34" s="65"/>
      <c r="L34" s="65"/>
      <c r="M34" s="65"/>
      <c r="N34" s="66" t="s">
        <v>124</v>
      </c>
      <c r="O34" s="61" t="s">
        <v>57</v>
      </c>
      <c r="P34" s="61" t="s">
        <v>37</v>
      </c>
      <c r="Q34" s="63" t="s">
        <v>70</v>
      </c>
      <c r="R34" s="59" t="s">
        <v>38</v>
      </c>
      <c r="S34" s="61" t="s">
        <v>38</v>
      </c>
      <c r="T34" s="64">
        <v>6</v>
      </c>
      <c r="U34" s="68">
        <v>6</v>
      </c>
      <c r="V34" s="70">
        <f t="shared" si="0"/>
        <v>0</v>
      </c>
    </row>
    <row r="35" spans="1:22" ht="18" customHeight="1" x14ac:dyDescent="0.15">
      <c r="A35">
        <v>1</v>
      </c>
      <c r="B35" t="s">
        <v>130</v>
      </c>
      <c r="C35" s="58"/>
      <c r="D35" s="58" t="s">
        <v>80</v>
      </c>
      <c r="E35" s="58" t="s">
        <v>126</v>
      </c>
      <c r="F35" s="58" t="s">
        <v>127</v>
      </c>
      <c r="G35" s="60" t="s">
        <v>60</v>
      </c>
      <c r="H35" s="62" t="s">
        <v>129</v>
      </c>
      <c r="I35" s="62"/>
      <c r="J35" s="62"/>
      <c r="K35" s="60"/>
      <c r="L35" s="58"/>
      <c r="M35" s="58"/>
      <c r="N35" s="58" t="s">
        <v>128</v>
      </c>
      <c r="O35" s="60" t="s">
        <v>57</v>
      </c>
      <c r="P35" s="60" t="s">
        <v>37</v>
      </c>
      <c r="Q35" s="62" t="s">
        <v>37</v>
      </c>
      <c r="R35" s="58" t="s">
        <v>38</v>
      </c>
      <c r="S35" s="60" t="s">
        <v>38</v>
      </c>
      <c r="T35" s="62">
        <v>14</v>
      </c>
      <c r="U35" s="67">
        <v>14</v>
      </c>
      <c r="V35" s="60">
        <f t="shared" si="0"/>
        <v>0</v>
      </c>
    </row>
    <row r="36" spans="1:22" ht="18" customHeight="1" x14ac:dyDescent="0.15">
      <c r="A36">
        <v>2</v>
      </c>
      <c r="B36" s="46" t="s">
        <v>85</v>
      </c>
      <c r="C36" s="59"/>
      <c r="D36" s="59" t="s">
        <v>80</v>
      </c>
      <c r="E36" s="59" t="s">
        <v>82</v>
      </c>
      <c r="F36" s="59" t="s">
        <v>83</v>
      </c>
      <c r="G36" s="61" t="s">
        <v>56</v>
      </c>
      <c r="H36" s="63" t="s">
        <v>64</v>
      </c>
      <c r="I36" s="63"/>
      <c r="J36" s="64"/>
      <c r="K36" s="65"/>
      <c r="L36" s="65"/>
      <c r="M36" s="65"/>
      <c r="N36" s="66" t="s">
        <v>84</v>
      </c>
      <c r="O36" s="61" t="s">
        <v>57</v>
      </c>
      <c r="P36" s="61" t="s">
        <v>37</v>
      </c>
      <c r="Q36" s="63" t="s">
        <v>79</v>
      </c>
      <c r="R36" s="59" t="s">
        <v>38</v>
      </c>
      <c r="S36" s="61" t="s">
        <v>38</v>
      </c>
      <c r="T36" s="64">
        <v>10</v>
      </c>
      <c r="U36" s="68">
        <v>10</v>
      </c>
      <c r="V36" s="70">
        <f t="shared" si="0"/>
        <v>0</v>
      </c>
    </row>
    <row r="37" spans="1:22" ht="18" customHeight="1" x14ac:dyDescent="0.15">
      <c r="A37">
        <v>19</v>
      </c>
      <c r="B37" t="s">
        <v>111</v>
      </c>
      <c r="C37" s="58"/>
      <c r="D37" s="58" t="s">
        <v>80</v>
      </c>
      <c r="E37" s="58" t="s">
        <v>82</v>
      </c>
      <c r="F37" s="58" t="s">
        <v>83</v>
      </c>
      <c r="G37" s="60" t="s">
        <v>56</v>
      </c>
      <c r="H37" s="62" t="s">
        <v>73</v>
      </c>
      <c r="I37" s="62"/>
      <c r="J37" s="62"/>
      <c r="K37" s="60"/>
      <c r="L37" s="58"/>
      <c r="M37" s="58"/>
      <c r="N37" s="58" t="s">
        <v>103</v>
      </c>
      <c r="O37" s="60" t="s">
        <v>57</v>
      </c>
      <c r="P37" s="60" t="s">
        <v>37</v>
      </c>
      <c r="Q37" s="62" t="s">
        <v>79</v>
      </c>
      <c r="R37" s="58" t="s">
        <v>38</v>
      </c>
      <c r="S37" s="60" t="s">
        <v>38</v>
      </c>
      <c r="T37" s="62">
        <v>18</v>
      </c>
      <c r="U37" s="67">
        <v>18</v>
      </c>
      <c r="V37" s="60">
        <f t="shared" si="0"/>
        <v>0</v>
      </c>
    </row>
    <row r="38" spans="1:22" ht="18" customHeight="1" x14ac:dyDescent="0.15">
      <c r="A38">
        <v>20</v>
      </c>
      <c r="B38" s="46" t="s">
        <v>114</v>
      </c>
      <c r="C38" s="59"/>
      <c r="D38" s="59" t="s">
        <v>80</v>
      </c>
      <c r="E38" s="59" t="s">
        <v>82</v>
      </c>
      <c r="F38" s="59" t="s">
        <v>83</v>
      </c>
      <c r="G38" s="61" t="s">
        <v>56</v>
      </c>
      <c r="H38" s="63" t="s">
        <v>113</v>
      </c>
      <c r="I38" s="63"/>
      <c r="J38" s="64"/>
      <c r="K38" s="65"/>
      <c r="L38" s="65"/>
      <c r="M38" s="65"/>
      <c r="N38" s="66" t="s">
        <v>112</v>
      </c>
      <c r="O38" s="61" t="s">
        <v>57</v>
      </c>
      <c r="P38" s="61" t="s">
        <v>37</v>
      </c>
      <c r="Q38" s="63" t="s">
        <v>79</v>
      </c>
      <c r="R38" s="59" t="s">
        <v>38</v>
      </c>
      <c r="S38" s="61" t="s">
        <v>38</v>
      </c>
      <c r="T38" s="64">
        <v>10</v>
      </c>
      <c r="U38" s="68">
        <v>10</v>
      </c>
      <c r="V38" s="70">
        <f t="shared" si="0"/>
        <v>0</v>
      </c>
    </row>
    <row r="39" spans="1:22" ht="18" customHeight="1" x14ac:dyDescent="0.15">
      <c r="A39">
        <v>4</v>
      </c>
      <c r="B39" s="46" t="s">
        <v>92</v>
      </c>
      <c r="C39" s="27"/>
      <c r="D39" s="27" t="s">
        <v>80</v>
      </c>
      <c r="E39" s="27" t="s">
        <v>90</v>
      </c>
      <c r="F39" s="27" t="s">
        <v>91</v>
      </c>
      <c r="G39" s="28" t="s">
        <v>56</v>
      </c>
      <c r="H39" s="29" t="s">
        <v>64</v>
      </c>
      <c r="I39" s="29"/>
      <c r="J39" s="30"/>
      <c r="K39" s="55"/>
      <c r="L39" s="56"/>
      <c r="M39" s="56"/>
      <c r="N39" s="57" t="s">
        <v>88</v>
      </c>
      <c r="O39" s="28" t="s">
        <v>57</v>
      </c>
      <c r="P39" s="28" t="s">
        <v>37</v>
      </c>
      <c r="Q39" s="29" t="s">
        <v>37</v>
      </c>
      <c r="R39" s="27" t="s">
        <v>38</v>
      </c>
      <c r="S39" s="28" t="s">
        <v>38</v>
      </c>
      <c r="T39" s="30">
        <v>8</v>
      </c>
      <c r="U39" s="33">
        <v>8</v>
      </c>
      <c r="V39" s="69">
        <f t="shared" si="0"/>
        <v>0</v>
      </c>
    </row>
    <row r="40" spans="1:22" ht="18" customHeight="1" x14ac:dyDescent="0.15">
      <c r="A40">
        <v>17</v>
      </c>
      <c r="B40" t="s">
        <v>109</v>
      </c>
      <c r="C40" s="51"/>
      <c r="D40" s="51" t="s">
        <v>80</v>
      </c>
      <c r="E40" s="51" t="s">
        <v>90</v>
      </c>
      <c r="F40" s="51" t="s">
        <v>91</v>
      </c>
      <c r="G40" s="52" t="s">
        <v>56</v>
      </c>
      <c r="H40" s="53" t="s">
        <v>73</v>
      </c>
      <c r="I40" s="53"/>
      <c r="J40" s="53"/>
      <c r="K40" s="52"/>
      <c r="L40" s="52"/>
      <c r="M40" s="52"/>
      <c r="N40" s="52" t="s">
        <v>105</v>
      </c>
      <c r="O40" s="52" t="s">
        <v>57</v>
      </c>
      <c r="P40" s="52" t="s">
        <v>37</v>
      </c>
      <c r="Q40" s="53" t="s">
        <v>37</v>
      </c>
      <c r="R40" s="51" t="s">
        <v>38</v>
      </c>
      <c r="S40" s="52" t="s">
        <v>38</v>
      </c>
      <c r="T40" s="53">
        <v>16</v>
      </c>
      <c r="U40" s="54">
        <v>16</v>
      </c>
      <c r="V40" s="52">
        <f t="shared" si="0"/>
        <v>0</v>
      </c>
    </row>
    <row r="41" spans="1:22" ht="18" customHeight="1" x14ac:dyDescent="0.15">
      <c r="A41">
        <v>22</v>
      </c>
      <c r="B41" s="46" t="s">
        <v>117</v>
      </c>
      <c r="C41" s="27"/>
      <c r="D41" s="27" t="s">
        <v>80</v>
      </c>
      <c r="E41" s="27" t="s">
        <v>90</v>
      </c>
      <c r="F41" s="27" t="s">
        <v>91</v>
      </c>
      <c r="G41" s="28" t="s">
        <v>56</v>
      </c>
      <c r="H41" s="29" t="s">
        <v>113</v>
      </c>
      <c r="I41" s="29"/>
      <c r="J41" s="30"/>
      <c r="K41" s="55"/>
      <c r="L41" s="56"/>
      <c r="M41" s="56"/>
      <c r="N41" s="57" t="s">
        <v>115</v>
      </c>
      <c r="O41" s="28" t="s">
        <v>57</v>
      </c>
      <c r="P41" s="28" t="s">
        <v>37</v>
      </c>
      <c r="Q41" s="29" t="s">
        <v>37</v>
      </c>
      <c r="R41" s="27" t="s">
        <v>38</v>
      </c>
      <c r="S41" s="28" t="s">
        <v>38</v>
      </c>
      <c r="T41" s="30">
        <v>4</v>
      </c>
      <c r="U41" s="33">
        <v>4</v>
      </c>
      <c r="V41" s="69">
        <f t="shared" si="0"/>
        <v>0</v>
      </c>
    </row>
    <row r="42" spans="1:22" ht="18" customHeight="1" x14ac:dyDescent="0.15">
      <c r="A42">
        <v>3</v>
      </c>
      <c r="B42" t="s">
        <v>89</v>
      </c>
      <c r="C42" s="51"/>
      <c r="D42" s="51" t="s">
        <v>80</v>
      </c>
      <c r="E42" s="51" t="s">
        <v>86</v>
      </c>
      <c r="F42" s="51" t="s">
        <v>87</v>
      </c>
      <c r="G42" s="52" t="s">
        <v>56</v>
      </c>
      <c r="H42" s="53" t="s">
        <v>64</v>
      </c>
      <c r="I42" s="53"/>
      <c r="J42" s="53"/>
      <c r="K42" s="52"/>
      <c r="L42" s="52"/>
      <c r="M42" s="52"/>
      <c r="N42" s="52" t="s">
        <v>88</v>
      </c>
      <c r="O42" s="52" t="s">
        <v>57</v>
      </c>
      <c r="P42" s="52" t="s">
        <v>37</v>
      </c>
      <c r="Q42" s="53" t="s">
        <v>37</v>
      </c>
      <c r="R42" s="51" t="s">
        <v>38</v>
      </c>
      <c r="S42" s="52" t="s">
        <v>38</v>
      </c>
      <c r="T42" s="53">
        <v>3</v>
      </c>
      <c r="U42" s="54">
        <v>3</v>
      </c>
      <c r="V42" s="52">
        <f t="shared" si="0"/>
        <v>0</v>
      </c>
    </row>
    <row r="43" spans="1:22" ht="18" customHeight="1" x14ac:dyDescent="0.15">
      <c r="A43">
        <v>18</v>
      </c>
      <c r="B43" s="46" t="s">
        <v>110</v>
      </c>
      <c r="C43" s="27"/>
      <c r="D43" s="27" t="s">
        <v>80</v>
      </c>
      <c r="E43" s="27" t="s">
        <v>86</v>
      </c>
      <c r="F43" s="27" t="s">
        <v>87</v>
      </c>
      <c r="G43" s="28" t="s">
        <v>56</v>
      </c>
      <c r="H43" s="29" t="s">
        <v>73</v>
      </c>
      <c r="I43" s="29"/>
      <c r="J43" s="30"/>
      <c r="K43" s="55"/>
      <c r="L43" s="56"/>
      <c r="M43" s="56"/>
      <c r="N43" s="57" t="s">
        <v>105</v>
      </c>
      <c r="O43" s="28" t="s">
        <v>57</v>
      </c>
      <c r="P43" s="28" t="s">
        <v>37</v>
      </c>
      <c r="Q43" s="29" t="s">
        <v>37</v>
      </c>
      <c r="R43" s="27" t="s">
        <v>38</v>
      </c>
      <c r="S43" s="28" t="s">
        <v>38</v>
      </c>
      <c r="T43" s="30">
        <v>9</v>
      </c>
      <c r="U43" s="33">
        <v>9</v>
      </c>
      <c r="V43" s="69">
        <f t="shared" si="0"/>
        <v>0</v>
      </c>
    </row>
    <row r="44" spans="1:22" ht="18" customHeight="1" x14ac:dyDescent="0.15">
      <c r="A44">
        <v>21</v>
      </c>
      <c r="B44" t="s">
        <v>116</v>
      </c>
      <c r="C44" s="51"/>
      <c r="D44" s="51" t="s">
        <v>80</v>
      </c>
      <c r="E44" s="51" t="s">
        <v>86</v>
      </c>
      <c r="F44" s="51" t="s">
        <v>87</v>
      </c>
      <c r="G44" s="52" t="s">
        <v>56</v>
      </c>
      <c r="H44" s="53" t="s">
        <v>113</v>
      </c>
      <c r="I44" s="53"/>
      <c r="J44" s="53"/>
      <c r="K44" s="52"/>
      <c r="L44" s="52"/>
      <c r="M44" s="52"/>
      <c r="N44" s="52" t="s">
        <v>115</v>
      </c>
      <c r="O44" s="52" t="s">
        <v>57</v>
      </c>
      <c r="P44" s="52" t="s">
        <v>37</v>
      </c>
      <c r="Q44" s="53" t="s">
        <v>37</v>
      </c>
      <c r="R44" s="51" t="s">
        <v>38</v>
      </c>
      <c r="S44" s="52" t="s">
        <v>38</v>
      </c>
      <c r="T44" s="53">
        <v>2</v>
      </c>
      <c r="U44" s="54">
        <v>2</v>
      </c>
      <c r="V44" s="52">
        <f t="shared" si="0"/>
        <v>0</v>
      </c>
    </row>
    <row r="45" spans="1:22" ht="18" customHeight="1" x14ac:dyDescent="0.15">
      <c r="A45">
        <v>35</v>
      </c>
      <c r="B45" s="46" t="s">
        <v>157</v>
      </c>
      <c r="C45" s="27"/>
      <c r="D45" s="27" t="s">
        <v>80</v>
      </c>
      <c r="E45" s="27" t="s">
        <v>151</v>
      </c>
      <c r="F45" s="27" t="s">
        <v>152</v>
      </c>
      <c r="G45" s="28" t="s">
        <v>154</v>
      </c>
      <c r="H45" s="29" t="s">
        <v>155</v>
      </c>
      <c r="I45" s="29"/>
      <c r="J45" s="30"/>
      <c r="K45" s="55"/>
      <c r="L45" s="56"/>
      <c r="M45" s="56"/>
      <c r="N45" s="57" t="s">
        <v>153</v>
      </c>
      <c r="O45" s="28" t="s">
        <v>77</v>
      </c>
      <c r="P45" s="28" t="s">
        <v>78</v>
      </c>
      <c r="Q45" s="29" t="s">
        <v>156</v>
      </c>
      <c r="R45" s="27" t="s">
        <v>38</v>
      </c>
      <c r="S45" s="28" t="s">
        <v>38</v>
      </c>
      <c r="T45" s="30">
        <v>60</v>
      </c>
      <c r="U45" s="33">
        <v>60</v>
      </c>
      <c r="V45" s="69">
        <f t="shared" si="0"/>
        <v>0</v>
      </c>
    </row>
  </sheetData>
  <autoFilter ref="A10:V10" xr:uid="{365702D0-E266-4D6F-B9B8-D3669B3EBDE1}">
    <sortState xmlns:xlrd2="http://schemas.microsoft.com/office/spreadsheetml/2017/richdata2" ref="A11:V45">
      <sortCondition ref="E10"/>
    </sortState>
  </autoFilter>
  <phoneticPr fontId="2"/>
  <printOptions gridLines="1"/>
  <pageMargins left="0.7" right="0.7" top="0.75" bottom="0.75" header="0.3" footer="0.3"/>
  <pageSetup paperSize="9" orientation="portrait" verticalDpi="1200" r:id="rId1"/>
  <customProperties>
    <customPr name="iE_SheetCol" r:id="rId2"/>
  </customProperties>
  <drawing r:id="rId3"/>
  <legacyDrawing r:id="rId4"/>
  <controls>
    <mc:AlternateContent xmlns:mc="http://schemas.openxmlformats.org/markup-compatibility/2006">
      <mc:Choice Requires="x14">
        <control shapeId="1056" r:id="rId5" name="_ActiveXWrapper1">
          <controlPr defaultSize="0" autoLine="0" r:id="rId6">
            <anchor>
              <from>
                <xdr:col>0</xdr:col>
                <xdr:colOff>180975</xdr:colOff>
                <xdr:row>3</xdr:row>
                <xdr:rowOff>95250</xdr:rowOff>
              </from>
              <to>
                <xdr:col>1</xdr:col>
                <xdr:colOff>447675</xdr:colOff>
                <xdr:row>4</xdr:row>
                <xdr:rowOff>171450</xdr:rowOff>
              </to>
            </anchor>
          </controlPr>
        </control>
      </mc:Choice>
      <mc:Fallback>
        <control shapeId="1056" r:id="rId5" name="_ActiveXWrapper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BD86-DD06-4AAD-98CC-84BABE0473DE}">
  <sheetPr codeName="Sheet4"/>
  <dimension ref="A2:V6"/>
  <sheetViews>
    <sheetView showGridLines="0" workbookViewId="0">
      <selection activeCell="F21" sqref="F21"/>
    </sheetView>
  </sheetViews>
  <sheetFormatPr defaultRowHeight="12" x14ac:dyDescent="0.15"/>
  <cols>
    <col min="1" max="2" width="3.5703125" customWidth="1"/>
    <col min="3" max="5" width="11.5703125" customWidth="1"/>
    <col min="6" max="6" width="35" customWidth="1"/>
    <col min="8" max="8" width="12.42578125" customWidth="1"/>
    <col min="11" max="12" width="8.7109375" customWidth="1"/>
    <col min="13" max="13" width="16.140625" customWidth="1"/>
    <col min="14" max="14" width="18.5703125" customWidth="1"/>
    <col min="15" max="19" width="8.7109375" customWidth="1"/>
  </cols>
  <sheetData>
    <row r="2" spans="1:22" x14ac:dyDescent="0.15">
      <c r="C2" t="s">
        <v>21</v>
      </c>
    </row>
    <row r="4" spans="1:22" ht="18" customHeight="1" x14ac:dyDescent="0.15">
      <c r="B4" t="s">
        <v>48</v>
      </c>
      <c r="C4" s="21" t="s">
        <v>23</v>
      </c>
      <c r="D4" s="21" t="s">
        <v>46</v>
      </c>
      <c r="E4" s="21" t="s">
        <v>19</v>
      </c>
      <c r="F4" s="21" t="s">
        <v>47</v>
      </c>
      <c r="G4" s="21" t="s">
        <v>17</v>
      </c>
      <c r="H4" s="22" t="s">
        <v>20</v>
      </c>
      <c r="I4" s="23"/>
      <c r="J4" s="24"/>
      <c r="K4" s="25" t="s">
        <v>29</v>
      </c>
      <c r="L4" s="25" t="s">
        <v>30</v>
      </c>
      <c r="M4" s="25" t="s">
        <v>31</v>
      </c>
      <c r="N4" s="25" t="s">
        <v>45</v>
      </c>
      <c r="O4" s="21" t="s">
        <v>22</v>
      </c>
      <c r="P4" s="21" t="s">
        <v>16</v>
      </c>
      <c r="Q4" s="25" t="s">
        <v>39</v>
      </c>
      <c r="R4" s="25" t="s">
        <v>40</v>
      </c>
      <c r="S4" s="25" t="s">
        <v>41</v>
      </c>
      <c r="T4" s="25" t="s">
        <v>24</v>
      </c>
      <c r="U4" s="26" t="s">
        <v>28</v>
      </c>
      <c r="V4" s="21" t="s">
        <v>53</v>
      </c>
    </row>
    <row r="5" spans="1:22" ht="18" customHeight="1" x14ac:dyDescent="0.15">
      <c r="A5">
        <v>35</v>
      </c>
      <c r="B5" s="46" t="s">
        <v>157</v>
      </c>
      <c r="C5" s="27"/>
      <c r="D5" s="27" t="s">
        <v>80</v>
      </c>
      <c r="E5" s="27" t="s">
        <v>151</v>
      </c>
      <c r="F5" s="27" t="s">
        <v>152</v>
      </c>
      <c r="G5" s="28" t="s">
        <v>154</v>
      </c>
      <c r="H5" s="29" t="s">
        <v>155</v>
      </c>
      <c r="I5" s="29"/>
      <c r="J5" s="30"/>
      <c r="K5" s="55"/>
      <c r="L5" s="56"/>
      <c r="M5" s="56"/>
      <c r="N5" s="57" t="s">
        <v>153</v>
      </c>
      <c r="O5" s="28" t="s">
        <v>77</v>
      </c>
      <c r="P5" s="28" t="s">
        <v>78</v>
      </c>
      <c r="Q5" s="29" t="s">
        <v>156</v>
      </c>
      <c r="R5" s="27" t="s">
        <v>38</v>
      </c>
      <c r="S5" s="28" t="s">
        <v>38</v>
      </c>
      <c r="T5" s="30">
        <v>60</v>
      </c>
      <c r="U5" s="33"/>
      <c r="V5" s="55"/>
    </row>
    <row r="6" spans="1:22" ht="18" customHeight="1" x14ac:dyDescent="0.15">
      <c r="C6" s="51"/>
      <c r="D6" s="51"/>
      <c r="E6" s="51"/>
      <c r="F6" s="51"/>
      <c r="G6" s="52"/>
      <c r="H6" s="53"/>
      <c r="I6" s="53"/>
      <c r="J6" s="53"/>
      <c r="K6" s="52"/>
      <c r="L6" s="52"/>
      <c r="M6" s="52"/>
      <c r="N6" s="52"/>
      <c r="O6" s="52"/>
      <c r="P6" s="52"/>
      <c r="Q6" s="53"/>
      <c r="R6" s="51"/>
      <c r="S6" s="52"/>
      <c r="T6" s="53"/>
      <c r="U6" s="54"/>
      <c r="V6" s="52"/>
    </row>
  </sheetData>
  <phoneticPr fontId="2"/>
  <printOptions gridLines="1"/>
  <pageMargins left="0.7" right="0.7" top="0.75" bottom="0.75" header="0.3" footer="0.3"/>
  <pageSetup paperSize="9" orientation="portrait" verticalDpi="0" r:id="rId1"/>
  <customProperties>
    <customPr name="iE_SheetCol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F727-E246-4DED-8E50-078A16F5DA5A}">
  <sheetPr codeName="Sheet3"/>
  <dimension ref="A1:B171"/>
  <sheetViews>
    <sheetView workbookViewId="0"/>
  </sheetViews>
  <sheetFormatPr defaultRowHeight="12" x14ac:dyDescent="0.15"/>
  <sheetData>
    <row r="1" spans="1:2" x14ac:dyDescent="0.15">
      <c r="A1" t="s">
        <v>15</v>
      </c>
    </row>
    <row r="2" spans="1:2" x14ac:dyDescent="0.15">
      <c r="A2">
        <v>0</v>
      </c>
    </row>
    <row r="3" spans="1:2" x14ac:dyDescent="0.15">
      <c r="A3">
        <v>0</v>
      </c>
    </row>
    <row r="11" spans="1:2" x14ac:dyDescent="0.15">
      <c r="B11" t="s">
        <v>14</v>
      </c>
    </row>
    <row r="12" spans="1:2" x14ac:dyDescent="0.15">
      <c r="B12" t="s">
        <v>34</v>
      </c>
    </row>
    <row r="13" spans="1:2" x14ac:dyDescent="0.15">
      <c r="B13" t="s">
        <v>35</v>
      </c>
    </row>
    <row r="14" spans="1:2" x14ac:dyDescent="0.15">
      <c r="B14" t="s">
        <v>36</v>
      </c>
    </row>
    <row r="16" spans="1:2" x14ac:dyDescent="0.15">
      <c r="B16">
        <v>1</v>
      </c>
    </row>
    <row r="17" spans="2:2" x14ac:dyDescent="0.15">
      <c r="B17">
        <v>2</v>
      </c>
    </row>
    <row r="18" spans="2:2" x14ac:dyDescent="0.15">
      <c r="B18">
        <v>0</v>
      </c>
    </row>
    <row r="20" spans="2:2" x14ac:dyDescent="0.15">
      <c r="B20" t="s">
        <v>49</v>
      </c>
    </row>
    <row r="21" spans="2:2" x14ac:dyDescent="0.15">
      <c r="B21" t="s">
        <v>25</v>
      </c>
    </row>
    <row r="22" spans="2:2" x14ac:dyDescent="0.15">
      <c r="B22" t="s">
        <v>33</v>
      </c>
    </row>
    <row r="90" spans="2:2" x14ac:dyDescent="0.15">
      <c r="B90">
        <v>0</v>
      </c>
    </row>
    <row r="92" spans="2:2" x14ac:dyDescent="0.15">
      <c r="B92">
        <v>0</v>
      </c>
    </row>
    <row r="102" spans="2:2" x14ac:dyDescent="0.15">
      <c r="B102">
        <v>24</v>
      </c>
    </row>
    <row r="103" spans="2:2" x14ac:dyDescent="0.15">
      <c r="B103" t="s">
        <v>8</v>
      </c>
    </row>
    <row r="105" spans="2:2" x14ac:dyDescent="0.15">
      <c r="B105" t="s">
        <v>9</v>
      </c>
    </row>
    <row r="106" spans="2:2" x14ac:dyDescent="0.15">
      <c r="B106">
        <v>48</v>
      </c>
    </row>
    <row r="107" spans="2:2" x14ac:dyDescent="0.15">
      <c r="B107">
        <v>14.25</v>
      </c>
    </row>
    <row r="108" spans="2:2" x14ac:dyDescent="0.15">
      <c r="B108">
        <v>58.5</v>
      </c>
    </row>
    <row r="109" spans="2:2" x14ac:dyDescent="0.15">
      <c r="B109" t="s">
        <v>10</v>
      </c>
    </row>
    <row r="110" spans="2:2" x14ac:dyDescent="0.15">
      <c r="B110">
        <v>3</v>
      </c>
    </row>
    <row r="113" spans="2:2" x14ac:dyDescent="0.15">
      <c r="B113" t="s">
        <v>11</v>
      </c>
    </row>
    <row r="133" spans="2:2" x14ac:dyDescent="0.15">
      <c r="B133" t="s">
        <v>12</v>
      </c>
    </row>
    <row r="144" spans="2:2" x14ac:dyDescent="0.15">
      <c r="B144" t="s">
        <v>13</v>
      </c>
    </row>
    <row r="171" spans="2:2" x14ac:dyDescent="0.15">
      <c r="B171">
        <v>0</v>
      </c>
    </row>
  </sheetData>
  <phoneticPr fontId="2"/>
  <pageMargins left="0.7" right="0.7" top="0.75" bottom="0.75" header="0.3" footer="0.3"/>
  <customProperties>
    <customPr name="iE_SheetCol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改定履歴</vt:lpstr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(´･ω･｀)</dc:creator>
  <cp:lastModifiedBy>元旦 小林敏子</cp:lastModifiedBy>
  <dcterms:created xsi:type="dcterms:W3CDTF">2020-08-11T11:50:57Z</dcterms:created>
  <dcterms:modified xsi:type="dcterms:W3CDTF">2023-12-29T04:28:22Z</dcterms:modified>
</cp:coreProperties>
</file>